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Ateliér IDEA projekt\_Projekty\ZŠ B. Dvorského 1, OV-Bělský Les, do 26.10.2023\_Předaná dokumentace\202601, B\_Výkazy výměr\"/>
    </mc:Choice>
  </mc:AlternateContent>
  <xr:revisionPtr revIDLastSave="0" documentId="13_ncr:1_{C4C9BDDE-C9AC-4C60-8387-0632B7FC9617}" xr6:coauthVersionLast="47" xr6:coauthVersionMax="47" xr10:uidLastSave="{00000000-0000-0000-0000-000000000000}"/>
  <bookViews>
    <workbookView xWindow="14295" yWindow="0" windowWidth="14610" windowHeight="15585" activeTab="2" xr2:uid="{B3A4D048-2661-45F4-B736-A3BC4E0C7CFA}"/>
  </bookViews>
  <sheets>
    <sheet name="Titulní list" sheetId="1" r:id="rId1"/>
    <sheet name="Rekapitulace" sheetId="3" r:id="rId2"/>
    <sheet name="Položky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1" i="2" l="1"/>
  <c r="G146" i="2"/>
  <c r="G119" i="2"/>
  <c r="G144" i="2"/>
  <c r="G100" i="2"/>
  <c r="G101" i="2"/>
  <c r="G102" i="2"/>
  <c r="G103" i="2"/>
  <c r="G42" i="2"/>
  <c r="G43" i="2"/>
  <c r="G44" i="2"/>
  <c r="G45" i="2"/>
  <c r="C24" i="3"/>
  <c r="D23" i="3"/>
  <c r="D24" i="3" s="1"/>
  <c r="D19" i="3"/>
  <c r="D7" i="3"/>
  <c r="D8" i="3"/>
  <c r="D9" i="3"/>
  <c r="D10" i="3"/>
  <c r="G145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20" i="2"/>
  <c r="G118" i="2"/>
  <c r="G117" i="2"/>
  <c r="G104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46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3" i="2"/>
  <c r="G149" i="2" l="1"/>
  <c r="E152" i="2" s="1"/>
  <c r="C14" i="3" s="1"/>
  <c r="D14" i="3" s="1"/>
  <c r="D15" i="3" s="1"/>
  <c r="G124" i="2"/>
  <c r="D127" i="2" s="1"/>
  <c r="C18" i="3" s="1"/>
  <c r="D18" i="3" s="1"/>
  <c r="D20" i="3" s="1"/>
  <c r="G49" i="2"/>
  <c r="D52" i="2" s="1"/>
  <c r="C5" i="3" s="1"/>
  <c r="D5" i="3" s="1"/>
  <c r="G107" i="2"/>
  <c r="D113" i="2" s="1"/>
  <c r="C6" i="3" s="1"/>
  <c r="D6" i="3" s="1"/>
  <c r="C15" i="3" l="1"/>
  <c r="C20" i="3"/>
  <c r="D11" i="3"/>
  <c r="D26" i="3" s="1"/>
  <c r="D30" i="3" s="1"/>
  <c r="D31" i="3" s="1"/>
  <c r="C11" i="3"/>
  <c r="C26" i="3" l="1"/>
  <c r="D32" i="3"/>
</calcChain>
</file>

<file path=xl/sharedStrings.xml><?xml version="1.0" encoding="utf-8"?>
<sst xmlns="http://schemas.openxmlformats.org/spreadsheetml/2006/main" count="448" uniqueCount="266">
  <si>
    <t>Nabídka číslo:</t>
  </si>
  <si>
    <t>N23-0057</t>
  </si>
  <si>
    <t>název:</t>
  </si>
  <si>
    <t>ZŠ B.Dvorského 1, OV - Bělský Les - Elektroinstalace ST1B</t>
  </si>
  <si>
    <t>Oprava rozvodů elektroinstalace v pavilonech ST1A a ST1B</t>
  </si>
  <si>
    <t>Investor:</t>
  </si>
  <si>
    <t>Vypracoval:</t>
  </si>
  <si>
    <t>Dne: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</si>
  <si>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</si>
  <si>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</si>
  <si>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</si>
  <si>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</si>
  <si>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</si>
  <si>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</si>
  <si>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</si>
  <si>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</si>
  <si>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</si>
  <si>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>210010301</t>
  </si>
  <si>
    <t>krab.přístrojová (1901; KP 68; KZ 3) bez zapojení</t>
  </si>
  <si>
    <t>ks</t>
  </si>
  <si>
    <t>210020922</t>
  </si>
  <si>
    <t>protipožár.ucpávka průchod stěnou do tl. 30cm - ŽLABs kabely do 0,33m2 - odolnost min.60min ( PROMASTOP®, (HILTI) včetně materiálu )</t>
  </si>
  <si>
    <t>protipožár.ucpávka průchod stěnou do tl. 30cm - kabely do 0,09m2 - odolnost min.60min ( PROMASTOP®, (HILTI) včetně materiálu )</t>
  </si>
  <si>
    <t>210950101</t>
  </si>
  <si>
    <t>označovací štítek na POŽÁRNÍ UCPÁVKU</t>
  </si>
  <si>
    <t>BB0000005</t>
  </si>
  <si>
    <t>NA - Montáž svítidla</t>
  </si>
  <si>
    <t xml:space="preserve"> </t>
  </si>
  <si>
    <t>H - Montáž svítidla</t>
  </si>
  <si>
    <t>A - Montáž svítidla</t>
  </si>
  <si>
    <t>B - Montáž svítidla</t>
  </si>
  <si>
    <t>D - Montáž svítidla</t>
  </si>
  <si>
    <t>F - Montáž svítidla</t>
  </si>
  <si>
    <t>E - Montáž svítidla</t>
  </si>
  <si>
    <t>BB10810109</t>
  </si>
  <si>
    <t>CXKH-R 5Cx25 mm2 1kV /PU/</t>
  </si>
  <si>
    <t>m</t>
  </si>
  <si>
    <t>BB210010003</t>
  </si>
  <si>
    <t>trubka oheb.el.inst. typ 23 R=23mm (PO)</t>
  </si>
  <si>
    <t>BB210010301</t>
  </si>
  <si>
    <t>BB210010312</t>
  </si>
  <si>
    <t>krab.odbočná s víčkem (KO 97) kruhová bez zapoj.</t>
  </si>
  <si>
    <t>BB210010351</t>
  </si>
  <si>
    <t>krab.rozvodka typ 6455-11 do 4mm2 vč.zapoj.</t>
  </si>
  <si>
    <t>BB210020305</t>
  </si>
  <si>
    <t>kab.žlab MARS 125/50mm vč.víka a podpěrek</t>
  </si>
  <si>
    <t>BB210020309</t>
  </si>
  <si>
    <t>kab.žlab MARS 250/50mm vč. víka a podpěrek</t>
  </si>
  <si>
    <t>BB210020922</t>
  </si>
  <si>
    <t>protipožár.ucpávka průchod stěnou tl. 30cm</t>
  </si>
  <si>
    <t>m2</t>
  </si>
  <si>
    <t>BB210100001</t>
  </si>
  <si>
    <t>ukonč.vod.v rozv.vč.zap.a konc.do 2.5mm2</t>
  </si>
  <si>
    <t>BB210100004</t>
  </si>
  <si>
    <t>ukonč.vod.v rozv.vč.zap.a konc.do 25 mm2</t>
  </si>
  <si>
    <t>BB210110041</t>
  </si>
  <si>
    <t>spín.zápust.vč.zap.1-pólový - řazení 1</t>
  </si>
  <si>
    <t>BB210190005</t>
  </si>
  <si>
    <t>mont.oceloplech.rozvodnic do 200kg</t>
  </si>
  <si>
    <t>BB210800116</t>
  </si>
  <si>
    <t>CXKH-R 5Cx2.5 mm2 750V (PO)</t>
  </si>
  <si>
    <t>BB210810045</t>
  </si>
  <si>
    <t>CXKH-R  3Cx1.5 mm2 750V (PU)</t>
  </si>
  <si>
    <t>BB210810046</t>
  </si>
  <si>
    <t>CXKH-R 3Cx2.5 mm2 750V (PU)</t>
  </si>
  <si>
    <t>BB211010002</t>
  </si>
  <si>
    <t>osazení hmoždinky do cihlového zdiva HM 8</t>
  </si>
  <si>
    <t>BB214281001</t>
  </si>
  <si>
    <t>zapojení el spotřebiče.- PISOÁR</t>
  </si>
  <si>
    <t>BB215112221</t>
  </si>
  <si>
    <t>ovladač tlač. 1/0 vypínací 1-pólový</t>
  </si>
  <si>
    <t>BB215191621</t>
  </si>
  <si>
    <t>svorkovnice Wago</t>
  </si>
  <si>
    <t>BB220370451</t>
  </si>
  <si>
    <t>repro s regul.hlasitosti skříň do 6W</t>
  </si>
  <si>
    <t>BB220370562</t>
  </si>
  <si>
    <t>regulátor hlasitosti pod omítku 6 drátový</t>
  </si>
  <si>
    <t>BBW210110089</t>
  </si>
  <si>
    <t>Spínač lnfra</t>
  </si>
  <si>
    <t>BBWA210220321X</t>
  </si>
  <si>
    <t>svorka na potrubí ,,Bernard,,vč.pásku(bez vodiče)</t>
  </si>
  <si>
    <t>BBWA210800547X</t>
  </si>
  <si>
    <t>CY 6 mm2 zelenožlutý (VU)</t>
  </si>
  <si>
    <t>BBX210111012</t>
  </si>
  <si>
    <t>zás.polozap./zapuštěné 10/16A 250V 2P+Z průb.mont.</t>
  </si>
  <si>
    <t>Celkem za ceník:</t>
  </si>
  <si>
    <t xml:space="preserve">                         Základ DPH    Základ 21% Základ 15% Základ 0%</t>
  </si>
  <si>
    <t>Materiály</t>
  </si>
  <si>
    <t>O 1</t>
  </si>
  <si>
    <t>0370200010</t>
  </si>
  <si>
    <t>Provozní kniha - POŽÁRNÍCH UCPÁVEK</t>
  </si>
  <si>
    <t xml:space="preserve">  KS</t>
  </si>
  <si>
    <t>200037</t>
  </si>
  <si>
    <t>KR.KU 68/2-1901</t>
  </si>
  <si>
    <t>Ks</t>
  </si>
  <si>
    <t>BB010175-U</t>
  </si>
  <si>
    <t>CXKH-R  3X1,5</t>
  </si>
  <si>
    <t>M</t>
  </si>
  <si>
    <t>BB010176-U</t>
  </si>
  <si>
    <t>CXKH-R  3CX2,5</t>
  </si>
  <si>
    <t>BB010198-U</t>
  </si>
  <si>
    <t>CXKH-R  5CX 2,5</t>
  </si>
  <si>
    <t>BB010199-U</t>
  </si>
  <si>
    <t>CXKH-R  5CX25</t>
  </si>
  <si>
    <t>BB150243</t>
  </si>
  <si>
    <t>KR.ACIDUR 6457-11/12 SEDA</t>
  </si>
  <si>
    <t>O 8</t>
  </si>
  <si>
    <t>BB150465</t>
  </si>
  <si>
    <t>SVORKA ROZBOČOVACÍ 2,5/5 5x1-2,5mm</t>
  </si>
  <si>
    <t>BB1740306</t>
  </si>
  <si>
    <t>TRUBKA OHEBNA 2323/LPE-1    320</t>
  </si>
  <si>
    <t>BB190202</t>
  </si>
  <si>
    <t>SP.č.1. ip20</t>
  </si>
  <si>
    <t>BB190345</t>
  </si>
  <si>
    <t>SP.č.1/0 IP20</t>
  </si>
  <si>
    <t>O 12</t>
  </si>
  <si>
    <t>BB200031</t>
  </si>
  <si>
    <t>KR.KR 97/5</t>
  </si>
  <si>
    <t>BB200146</t>
  </si>
  <si>
    <t>TR.OHEBNA PVC 2323</t>
  </si>
  <si>
    <t>O 14</t>
  </si>
  <si>
    <t>BB200243</t>
  </si>
  <si>
    <t>HMOZDINKA kov  8</t>
  </si>
  <si>
    <t>BB200295</t>
  </si>
  <si>
    <t>KR.KP 67/1</t>
  </si>
  <si>
    <t>BB200404</t>
  </si>
  <si>
    <t>KR.KO 97/5</t>
  </si>
  <si>
    <t>KS</t>
  </si>
  <si>
    <t>BB230016</t>
  </si>
  <si>
    <t>NOSNIK 125</t>
  </si>
  <si>
    <t>BB230017</t>
  </si>
  <si>
    <t>NOSNIK 250</t>
  </si>
  <si>
    <t>BB230020</t>
  </si>
  <si>
    <t>SPOJOVACI MATERIAL MARS</t>
  </si>
  <si>
    <t>BB230045</t>
  </si>
  <si>
    <t>VIKO ZLABU 125</t>
  </si>
  <si>
    <t>BB230046</t>
  </si>
  <si>
    <t>VIKO ZLABU 250</t>
  </si>
  <si>
    <t>BB230050</t>
  </si>
  <si>
    <t>ZLAB MARS 125/50</t>
  </si>
  <si>
    <t>BB230052</t>
  </si>
  <si>
    <t>ZLAB MARS 250/50</t>
  </si>
  <si>
    <t>BB240005</t>
  </si>
  <si>
    <t>HM.+VRUT 910/SD/8X50/ 2351099</t>
  </si>
  <si>
    <t>BB240400</t>
  </si>
  <si>
    <t>SPOJKA MARS 50</t>
  </si>
  <si>
    <t>O 30</t>
  </si>
  <si>
    <t>BB300025 X</t>
  </si>
  <si>
    <t>N-A NOUZOVÉ SVÍTIDLO LED S PIKTOGRAMEM, nástěnná montáž, NC HT 7,2V 0,75Ah</t>
  </si>
  <si>
    <t>O 31</t>
  </si>
  <si>
    <t>BB334021</t>
  </si>
  <si>
    <t>Regulátor PR 104</t>
  </si>
  <si>
    <t>O 32</t>
  </si>
  <si>
    <t>BB334031</t>
  </si>
  <si>
    <t>Reproduktor SPT 621</t>
  </si>
  <si>
    <t>O 33</t>
  </si>
  <si>
    <t>BB799561X</t>
  </si>
  <si>
    <t>Požární ucpávka - BALENÍ HMOTY PRO UCPÁVKU 10KG</t>
  </si>
  <si>
    <t>O 34</t>
  </si>
  <si>
    <t>BBBB300025 X</t>
  </si>
  <si>
    <t>H - SVÍTIDLO-LED SVÍTIDLO 11-01, asymetr reflektor 1x58W,zářivkové zavěšené,1x58W,IP20,2x58W,</t>
  </si>
  <si>
    <t>O 35</t>
  </si>
  <si>
    <t>A - SVÍTIDLO-LED SVÍTIDLO-LED 28W, d-42cm, sklo opál mat,IP43,28W,</t>
  </si>
  <si>
    <t>O 36</t>
  </si>
  <si>
    <t>B - SVÍTIDLO-LED SVÍTIDLO přisazené kulaté LED svítidlo SPMP_KN190V1/500 22W,</t>
  </si>
  <si>
    <t>O 37</t>
  </si>
  <si>
    <t xml:space="preserve">D - SVÍTIDLO-LED Závěsné/přisazené, LED svítidlo, leštěná ALDP mřížka,  1 x LED, 37W, 4300lm, Ra80, 4000K_x000D_
_x000D_
</t>
  </si>
  <si>
    <t>O 38</t>
  </si>
  <si>
    <t xml:space="preserve">F - SVÍTIDLO-LED Závěsné/přisazené, LED svítidlo, leštěná ALDP mřížka, 1 x LED, 26W, 3200lm, Ra80, 4000K_x000D_
_x000D_
_x000D_
_x000D_
</t>
  </si>
  <si>
    <t>O 39</t>
  </si>
  <si>
    <t xml:space="preserve">E - SVÍTIDLO-LED Závěsné/přisazené, LED svítidlo, leštěná ALDP mřížka, 1 x LED, 41W, 5200lm, Ra80, 4000K_x000D_
_x000D_
_x000D_
_x000D_
</t>
  </si>
  <si>
    <t>BBW270226</t>
  </si>
  <si>
    <t>Spínač PIR stropní</t>
  </si>
  <si>
    <t>BBWA010107-UX</t>
  </si>
  <si>
    <t>CY 6 ZEL. ZLUTY</t>
  </si>
  <si>
    <t>BBWA200102X</t>
  </si>
  <si>
    <t>PASKA CU 50CM</t>
  </si>
  <si>
    <t>BBWA200137X</t>
  </si>
  <si>
    <t>ZEM.SVORKA ZS16 /BERNARD/</t>
  </si>
  <si>
    <t>BBX190705</t>
  </si>
  <si>
    <t>ZAS.TG. DVOJZAS.KOMPLET BÍLÁ</t>
  </si>
  <si>
    <t>YPT16040</t>
  </si>
  <si>
    <t>Popisovací štítek - KABELOVÝ PROSTUP</t>
  </si>
  <si>
    <t>Celkem za materiály:</t>
  </si>
  <si>
    <t xml:space="preserve">                 Základ DPH  Základ 21% Základ 15% Základ 0%</t>
  </si>
  <si>
    <t xml:space="preserve">                             Základ DPH    Základ 21% Základ 15% Základ 0%</t>
  </si>
  <si>
    <t>Dodávky zařízení (specifikace)</t>
  </si>
  <si>
    <t>090493</t>
  </si>
  <si>
    <t>Rozvaděč  RP-1B.1 - nový včetně výzbroje viz. výkr. - PD</t>
  </si>
  <si>
    <t>O 2</t>
  </si>
  <si>
    <t>Rozvaděč  RP-1B.2 - nový včetně výzbroje viz. výkr. - PD</t>
  </si>
  <si>
    <t>O 3</t>
  </si>
  <si>
    <t>Rozvaděč  RP-1B.3 - nový včetně výzbroje viz. výkr. - PD</t>
  </si>
  <si>
    <t>Celkem za dodávky:</t>
  </si>
  <si>
    <t xml:space="preserve">                          Základ DPH   Základ 21% Základ 15% Základ 0%</t>
  </si>
  <si>
    <t>Práce v HZS</t>
  </si>
  <si>
    <t/>
  </si>
  <si>
    <t>Sekací práce</t>
  </si>
  <si>
    <t>hod.</t>
  </si>
  <si>
    <t>Vyměřování tras.</t>
  </si>
  <si>
    <t>Spolupráce s revizním technikem</t>
  </si>
  <si>
    <t>Dokumentace DPS</t>
  </si>
  <si>
    <t>Koordinace s ostatními profesemi</t>
  </si>
  <si>
    <t>Příprava staveniště</t>
  </si>
  <si>
    <t>Revize elektro</t>
  </si>
  <si>
    <t>Demontážní práce</t>
  </si>
  <si>
    <t>Napojení na stávající okruh</t>
  </si>
  <si>
    <t>Vyhledání stávajících okruhů</t>
  </si>
  <si>
    <t>Lešení</t>
  </si>
  <si>
    <t>Uklid při montážích , demontážích</t>
  </si>
  <si>
    <t>lIKVIDACE ODPADU, odvoz</t>
  </si>
  <si>
    <t>Značení - POŽÁRNÍHO PROSTUPU , ZÁPIS DO KNIHY PROSTUPŮ.</t>
  </si>
  <si>
    <t>Celkem za práci v HZS:</t>
  </si>
  <si>
    <t xml:space="preserve">                               Základ DPH    Základ 21% Základ 15% Základ 0%</t>
  </si>
  <si>
    <t>Kap.</t>
  </si>
  <si>
    <t>Základ DPH</t>
  </si>
  <si>
    <t>Základ 21%</t>
  </si>
  <si>
    <t>Základ 15%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</si>
  <si>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</si>
  <si>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</si>
  <si>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</si>
  <si>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</si>
  <si>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</si>
  <si>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</si>
  <si>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 xml:space="preserve">  Podíl přidružených výkonů z C21M a navázaného materiálu</t>
  </si>
  <si>
    <t>Ostatní materiál (MAT.NOSNÝ)</t>
  </si>
  <si>
    <t>Přesun dodávek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</si>
  <si>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</si>
  <si>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</si>
  <si>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</si>
  <si>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</si>
  <si>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</si>
  <si>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</si>
  <si>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</si>
  <si>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</si>
  <si>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Doprava dodávek</t>
  </si>
  <si>
    <t>CELKEM DODÁVKA</t>
  </si>
  <si>
    <t xml:space="preserve">D.  </t>
  </si>
  <si>
    <t>VEDLEJŠÍ ROZPOČTOVÉ NÁKLADY</t>
  </si>
  <si>
    <t>Doprava</t>
  </si>
  <si>
    <t>CELKEM VRN</t>
  </si>
  <si>
    <t>REKAPITULACE CELKEM</t>
  </si>
  <si>
    <t>CELKEM - náklady bez DPH [Kč]:</t>
  </si>
  <si>
    <t>hodnoty DPH:</t>
  </si>
  <si>
    <t>náklady včetně DPH:</t>
  </si>
  <si>
    <t>Nově zřizované prostupy všemi stěnami podle a) jsou utěsněny podle čl. 6.2 ČSN 73 0810 - všechny nové prostupy všemi požárními stěnami (předpokládané rozdělení do požárních úseků , viz kap. 3.1) a všemi stropy, musí být navrženy tak, aby co nejméně prostupovali těmito konstrukcemi; konstrukce, ve kterých se vyskytují tyto prostupy, musí být dotaženy až k vnějším povrchům prostupujícího potrubí event. elektroinstalace, a to ve stejné skladbě a se stejnou požární odolností jakou má konstrukce (max. 60 minut).</t>
  </si>
  <si>
    <t>Doplnit cenu KČ ,-</t>
  </si>
  <si>
    <t xml:space="preserve">Dopočtená cena v KČ,- </t>
  </si>
  <si>
    <t xml:space="preserve">Cena za ceník celkem: </t>
  </si>
  <si>
    <t xml:space="preserve">Prořez (5,00%): </t>
  </si>
  <si>
    <t xml:space="preserve">Cena za materiály celkem: </t>
  </si>
  <si>
    <t xml:space="preserve">Cena za dodávky celkem: </t>
  </si>
  <si>
    <t xml:space="preserve">Cena za práci v HZS celkem: </t>
  </si>
  <si>
    <t>210110021</t>
  </si>
  <si>
    <t>SIGNALIZAČNÍ SYSTÉM WC - Tlačítko reset</t>
  </si>
  <si>
    <t>SIGNALIZAČNÍ SYSTÉM WC - Modul kontrolní s alarmem</t>
  </si>
  <si>
    <t>SIGNALIZAČNÍ SYSTÉM WC - Tlačítko tahové</t>
  </si>
  <si>
    <t>SIGNALIZAČNÍ SYSTÉM WC - Transformátor</t>
  </si>
  <si>
    <t>190066</t>
  </si>
  <si>
    <t>SIGNALIZAČNÍ SYSTÉM WC - Tlačítko signální tahové</t>
  </si>
  <si>
    <t>SIGNALIZAČNÍ SYSTÉM WC</t>
  </si>
  <si>
    <t>Rozvaděč  RH - STÁVAJÍCÍ - Doplnění výzbroje viz. výkr. - PD - PRO ETAPU ST1B</t>
  </si>
  <si>
    <t>Měření intenzity osvětlení ve všech místnostech, včetně Protokolu měření</t>
  </si>
  <si>
    <t>O 5</t>
  </si>
  <si>
    <t>Protokoly měření intenzity osvětlení dle požadavků KHS a ČSN</t>
  </si>
  <si>
    <t>O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</si>
</sst>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2" borderId="3" xfId="0" applyFont="1" applyFill="1" applyBorder="1" applyAlignment="1">
      <alignment horizontal="right" vertical="top"/>
    </xf>
    <xf numFmtId="0" fontId="3" fillId="2" borderId="4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3" fillId="2" borderId="2" xfId="0" applyFont="1" applyFill="1" applyBorder="1" applyAlignment="1">
      <alignment horizontal="right" vertical="top"/>
    </xf>
    <xf numFmtId="0" fontId="3" fillId="2" borderId="0" xfId="0" applyFont="1" applyFill="1" applyAlignment="1">
      <alignment horizontal="left" vertical="top" indent="1"/>
    </xf>
    <xf numFmtId="0" fontId="1" fillId="2" borderId="8" xfId="0" applyFont="1" applyFill="1" applyBorder="1" applyAlignment="1">
      <alignment vertical="top"/>
    </xf>
    <xf numFmtId="0" fontId="1" fillId="2" borderId="5" xfId="0" applyFont="1" applyFill="1" applyBorder="1" applyAlignment="1">
      <alignment vertical="top"/>
    </xf>
    <xf numFmtId="0" fontId="3" fillId="2" borderId="6" xfId="0" applyFont="1" applyFill="1" applyBorder="1" applyAlignment="1">
      <alignment horizontal="left" vertical="top" indent="1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11" xfId="0" applyFont="1" applyFill="1" applyBorder="1" applyAlignment="1">
      <alignment horizontal="right" vertical="top"/>
    </xf>
    <xf numFmtId="0" fontId="1" fillId="2" borderId="11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9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1" fillId="0" borderId="12" xfId="0" applyFont="1" applyBorder="1" applyAlignment="1">
      <alignment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2" borderId="11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6" fillId="0" borderId="12" xfId="0" applyFont="1" applyBorder="1" applyAlignment="1">
      <alignment horizontal="right" vertical="top"/>
    </xf>
    <xf numFmtId="0" fontId="6" fillId="0" borderId="12" xfId="0" applyFont="1" applyBorder="1" applyAlignment="1">
      <alignment vertical="top" wrapText="1"/>
    </xf>
    <xf numFmtId="2" fontId="6" fillId="0" borderId="12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1" fillId="3" borderId="0" xfId="0" applyFont="1" applyFill="1" applyAlignment="1">
      <alignment vertical="top"/>
    </xf>
    <xf numFmtId="0" fontId="1" fillId="4" borderId="0" xfId="0" applyFont="1" applyFill="1" applyAlignment="1">
      <alignment vertical="top"/>
    </xf>
    <xf numFmtId="2" fontId="1" fillId="3" borderId="0" xfId="0" applyNumberFormat="1" applyFont="1" applyFill="1" applyAlignment="1">
      <alignment horizontal="right" vertical="top"/>
    </xf>
    <xf numFmtId="2" fontId="1" fillId="4" borderId="0" xfId="0" applyNumberFormat="1" applyFont="1" applyFill="1" applyAlignment="1">
      <alignment horizontal="right" vertical="top"/>
    </xf>
    <xf numFmtId="2" fontId="7" fillId="4" borderId="12" xfId="0" applyNumberFormat="1" applyFont="1" applyFill="1" applyBorder="1" applyAlignment="1">
      <alignment horizontal="right" vertical="top"/>
    </xf>
    <xf numFmtId="2" fontId="1" fillId="4" borderId="0" xfId="0" applyNumberFormat="1" applyFont="1" applyFill="1" applyAlignment="1">
      <alignment vertical="top"/>
    </xf>
    <xf numFmtId="2" fontId="1" fillId="3" borderId="0" xfId="0" applyNumberFormat="1" applyFont="1" applyFill="1" applyAlignment="1">
      <alignment vertical="top"/>
    </xf>
    <xf numFmtId="2" fontId="6" fillId="4" borderId="10" xfId="0" applyNumberFormat="1" applyFont="1" applyFill="1" applyBorder="1" applyAlignment="1">
      <alignment vertical="top"/>
    </xf>
    <xf numFmtId="2" fontId="7" fillId="4" borderId="0" xfId="0" applyNumberFormat="1" applyFont="1" applyFill="1" applyAlignment="1">
      <alignment horizontal="right" vertical="top"/>
    </xf>
    <xf numFmtId="2" fontId="6" fillId="4" borderId="12" xfId="0" applyNumberFormat="1" applyFont="1" applyFill="1" applyBorder="1" applyAlignment="1">
      <alignment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1" fontId="1" fillId="0" borderId="0" xfId="0" applyNumberFormat="1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FFE47-0C94-46CE-B459-BD434ABDD329}">
  <dimension ref="A1:C12"/>
  <sheetViews>
    <sheetView workbookViewId="0">
      <selection activeCell="B13" sqref="B13"/>
    </sheetView>
  </sheetViews>
  <sheetFormatPr defaultColWidth="9.140625" defaultRowHeight="11.25" x14ac:dyDescent="0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 x14ac:dyDescent="0.25">
      <c r="A1" s="48"/>
      <c r="B1" s="48"/>
      <c r="C1" s="48"/>
    </row>
    <row r="2" spans="1:3" ht="15" x14ac:dyDescent="0.25">
      <c r="A2" s="49"/>
      <c r="B2" s="49"/>
      <c r="C2" s="49"/>
    </row>
    <row r="3" spans="1:3" ht="15.75" thickBot="1" x14ac:dyDescent="0.3">
      <c r="A3" s="50"/>
      <c r="B3" s="50"/>
      <c r="C3" s="50"/>
    </row>
    <row r="4" spans="1:3" ht="12.75" thickTop="1" thickBot="1" x14ac:dyDescent="0.3"/>
    <row r="5" spans="1:3" ht="15" x14ac:dyDescent="0.25">
      <c r="A5" s="4" t="s">
        <v>0</v>
      </c>
      <c r="B5" s="5" t="s">
        <v>1</v>
      </c>
      <c r="C5" s="6"/>
    </row>
    <row r="6" spans="1:3" ht="15" x14ac:dyDescent="0.25">
      <c r="A6" s="7" t="s">
        <v>2</v>
      </c>
      <c r="B6" s="8" t="s">
        <v>3</v>
      </c>
      <c r="C6" s="9"/>
    </row>
    <row r="7" spans="1:3" ht="15.75" thickBot="1" x14ac:dyDescent="0.3">
      <c r="A7" s="10"/>
      <c r="B7" s="11" t="s">
        <v>4</v>
      </c>
      <c r="C7" s="12"/>
    </row>
    <row r="9" spans="1:3" ht="15" x14ac:dyDescent="0.25">
      <c r="A9" s="3" t="s">
        <v>5</v>
      </c>
    </row>
    <row r="11" spans="1:3" x14ac:dyDescent="0.25">
      <c r="A11" s="2" t="s">
        <v>6</v>
      </c>
      <c r="B11" s="13"/>
    </row>
    <row r="12" spans="1:3" x14ac:dyDescent="0.25">
      <c r="A12" s="2" t="s">
        <v>7</v>
      </c>
      <c r="B12" s="13"/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horizontalDpi="0" verticalDpi="0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48A8E-EC03-43F7-8714-F1A91A65A813}">
  <dimension ref="A1:F36"/>
  <sheetViews>
    <sheetView workbookViewId="0">
      <selection activeCell="C24" sqref="C24"/>
    </sheetView>
  </sheetViews>
  <sheetFormatPr defaultColWidth="9.140625" defaultRowHeight="11.25" x14ac:dyDescent="0.25"/>
  <cols>
    <col min="1" max="1" width="4.7109375" style="1" customWidth="1"/>
    <col min="2" max="2" width="45.7109375" style="1" customWidth="1"/>
    <col min="3" max="5" width="11.7109375" style="1" customWidth="1"/>
    <col min="6" max="16384" width="9.140625" style="1"/>
  </cols>
  <sheetData>
    <row r="1" spans="1:6" ht="15.75" x14ac:dyDescent="0.25">
      <c r="A1" s="51" t="s">
        <v>218</v>
      </c>
      <c r="B1" s="51"/>
      <c r="C1" s="51"/>
      <c r="D1" s="51"/>
      <c r="E1" s="51"/>
    </row>
    <row r="3" spans="1:6" x14ac:dyDescent="0.25">
      <c r="A3" s="14" t="s">
        <v>214</v>
      </c>
      <c r="B3" s="24" t="s">
        <v>11</v>
      </c>
      <c r="C3" s="14" t="s">
        <v>215</v>
      </c>
      <c r="D3" s="14" t="s">
        <v>216</v>
      </c>
      <c r="E3" s="14" t="s">
        <v>217</v>
      </c>
    </row>
    <row r="4" spans="1:6" x14ac:dyDescent="0.25">
      <c r="A4" s="27" t="s">
        <v>219</v>
      </c>
      <c r="B4" s="28" t="s">
        <v>220</v>
      </c>
      <c r="C4" s="29"/>
      <c r="D4" s="29"/>
      <c r="E4" s="29"/>
    </row>
    <row r="5" spans="1:6" x14ac:dyDescent="0.25">
      <c r="A5" s="2">
        <v>1</v>
      </c>
      <c r="B5" s="25" t="s">
        <v>221</v>
      </c>
      <c r="C5" s="43">
        <f>Položky!D52</f>
        <v>0</v>
      </c>
      <c r="D5" s="43">
        <f>C5</f>
        <v>0</v>
      </c>
      <c r="E5" s="26"/>
    </row>
    <row r="6" spans="1:6" x14ac:dyDescent="0.25">
      <c r="A6" s="2">
        <v>2</v>
      </c>
      <c r="B6" s="25" t="s">
        <v>222</v>
      </c>
      <c r="C6" s="43">
        <f>Položky!D113</f>
        <v>0</v>
      </c>
      <c r="D6" s="43">
        <f t="shared" ref="D6:D10" si="0">C6</f>
        <v>0</v>
      </c>
      <c r="E6" s="26"/>
    </row>
    <row r="7" spans="1:6" x14ac:dyDescent="0.25">
      <c r="A7" s="2">
        <v>3</v>
      </c>
      <c r="B7" s="25" t="s">
        <v>223</v>
      </c>
      <c r="C7" s="44">
        <v>0</v>
      </c>
      <c r="D7" s="43">
        <f t="shared" si="0"/>
        <v>0</v>
      </c>
      <c r="E7" s="26"/>
      <c r="F7" s="26"/>
    </row>
    <row r="8" spans="1:6" x14ac:dyDescent="0.25">
      <c r="A8" s="2">
        <v>4</v>
      </c>
      <c r="B8" s="25" t="s">
        <v>224</v>
      </c>
      <c r="C8" s="44">
        <v>0</v>
      </c>
      <c r="D8" s="43">
        <f t="shared" si="0"/>
        <v>0</v>
      </c>
      <c r="E8" s="26"/>
    </row>
    <row r="9" spans="1:6" x14ac:dyDescent="0.25">
      <c r="A9" s="2">
        <v>5</v>
      </c>
      <c r="B9" s="25" t="s">
        <v>225</v>
      </c>
      <c r="C9" s="44">
        <v>0</v>
      </c>
      <c r="D9" s="43">
        <f t="shared" si="0"/>
        <v>0</v>
      </c>
      <c r="E9" s="26"/>
    </row>
    <row r="10" spans="1:6" x14ac:dyDescent="0.25">
      <c r="A10" s="2">
        <v>6</v>
      </c>
      <c r="B10" s="25" t="s">
        <v>226</v>
      </c>
      <c r="C10" s="44">
        <v>0</v>
      </c>
      <c r="D10" s="43">
        <f t="shared" si="0"/>
        <v>0</v>
      </c>
      <c r="E10" s="26"/>
    </row>
    <row r="11" spans="1:6" x14ac:dyDescent="0.25">
      <c r="A11" s="30"/>
      <c r="B11" s="31" t="s">
        <v>227</v>
      </c>
      <c r="C11" s="45">
        <f>SUM(C5:C10)</f>
        <v>0</v>
      </c>
      <c r="D11" s="45">
        <f>SUM(D5:D10)</f>
        <v>0</v>
      </c>
      <c r="E11" s="32"/>
    </row>
    <row r="12" spans="1:6" x14ac:dyDescent="0.25">
      <c r="A12" s="2"/>
      <c r="B12" s="25"/>
      <c r="C12" s="26"/>
      <c r="D12" s="26"/>
      <c r="E12" s="26"/>
    </row>
    <row r="13" spans="1:6" x14ac:dyDescent="0.25">
      <c r="A13" s="27" t="s">
        <v>228</v>
      </c>
      <c r="B13" s="28" t="s">
        <v>229</v>
      </c>
      <c r="C13" s="29"/>
      <c r="D13" s="29"/>
      <c r="E13" s="29"/>
    </row>
    <row r="14" spans="1:6" x14ac:dyDescent="0.25">
      <c r="A14" s="2">
        <v>7</v>
      </c>
      <c r="B14" s="25" t="s">
        <v>230</v>
      </c>
      <c r="C14" s="43">
        <f>Položky!E152</f>
        <v>0</v>
      </c>
      <c r="D14" s="43">
        <f>C14</f>
        <v>0</v>
      </c>
      <c r="E14" s="26"/>
    </row>
    <row r="15" spans="1:6" x14ac:dyDescent="0.25">
      <c r="A15" s="30"/>
      <c r="B15" s="31" t="s">
        <v>231</v>
      </c>
      <c r="C15" s="45">
        <f>SUM(C14)</f>
        <v>0</v>
      </c>
      <c r="D15" s="45">
        <f>SUM(D14)</f>
        <v>0</v>
      </c>
      <c r="E15" s="32"/>
    </row>
    <row r="16" spans="1:6" x14ac:dyDescent="0.25">
      <c r="A16" s="2"/>
      <c r="B16" s="25"/>
      <c r="C16" s="26"/>
      <c r="D16" s="26"/>
      <c r="E16" s="26"/>
    </row>
    <row r="17" spans="1:5" x14ac:dyDescent="0.25">
      <c r="A17" s="27" t="s">
        <v>232</v>
      </c>
      <c r="B17" s="28" t="s">
        <v>233</v>
      </c>
      <c r="C17" s="29"/>
      <c r="D17" s="29"/>
      <c r="E17" s="29"/>
    </row>
    <row r="18" spans="1:5" x14ac:dyDescent="0.25">
      <c r="A18" s="2">
        <v>8</v>
      </c>
      <c r="B18" s="25" t="s">
        <v>234</v>
      </c>
      <c r="C18" s="43">
        <f>Položky!D127</f>
        <v>0</v>
      </c>
      <c r="D18" s="43">
        <f>C18</f>
        <v>0</v>
      </c>
      <c r="E18" s="26"/>
    </row>
    <row r="19" spans="1:5" x14ac:dyDescent="0.25">
      <c r="A19" s="2">
        <v>9</v>
      </c>
      <c r="B19" s="25" t="s">
        <v>235</v>
      </c>
      <c r="C19" s="44">
        <v>0</v>
      </c>
      <c r="D19" s="43">
        <f>C19</f>
        <v>0</v>
      </c>
      <c r="E19" s="26"/>
    </row>
    <row r="20" spans="1:5" x14ac:dyDescent="0.25">
      <c r="A20" s="30"/>
      <c r="B20" s="31" t="s">
        <v>236</v>
      </c>
      <c r="C20" s="45">
        <f>SUM(C18:C19)</f>
        <v>0</v>
      </c>
      <c r="D20" s="45">
        <f>SUM(D18:D19)</f>
        <v>0</v>
      </c>
      <c r="E20" s="32"/>
    </row>
    <row r="21" spans="1:5" x14ac:dyDescent="0.25">
      <c r="A21" s="2"/>
      <c r="B21" s="25"/>
      <c r="C21" s="26"/>
      <c r="D21" s="26"/>
      <c r="E21" s="26"/>
    </row>
    <row r="22" spans="1:5" x14ac:dyDescent="0.25">
      <c r="A22" s="27" t="s">
        <v>237</v>
      </c>
      <c r="B22" s="28" t="s">
        <v>238</v>
      </c>
      <c r="C22" s="29"/>
      <c r="D22" s="29"/>
      <c r="E22" s="29"/>
    </row>
    <row r="23" spans="1:5" x14ac:dyDescent="0.25">
      <c r="A23" s="2">
        <v>10</v>
      </c>
      <c r="B23" s="25" t="s">
        <v>239</v>
      </c>
      <c r="C23" s="44">
        <v>0</v>
      </c>
      <c r="D23" s="43">
        <f>C23</f>
        <v>0</v>
      </c>
      <c r="E23" s="26"/>
    </row>
    <row r="24" spans="1:5" x14ac:dyDescent="0.25">
      <c r="A24" s="30"/>
      <c r="B24" s="31" t="s">
        <v>240</v>
      </c>
      <c r="C24" s="45">
        <f>SUM(C23)</f>
        <v>0</v>
      </c>
      <c r="D24" s="45">
        <f>SUM(D23)</f>
        <v>0</v>
      </c>
      <c r="E24" s="32"/>
    </row>
    <row r="25" spans="1:5" ht="12" thickBot="1" x14ac:dyDescent="0.3">
      <c r="A25" s="2"/>
      <c r="B25" s="25"/>
      <c r="C25" s="26"/>
      <c r="D25" s="26"/>
      <c r="E25" s="26"/>
    </row>
    <row r="26" spans="1:5" ht="12" thickTop="1" x14ac:dyDescent="0.25">
      <c r="A26" s="33"/>
      <c r="B26" s="34" t="s">
        <v>241</v>
      </c>
      <c r="C26" s="47">
        <f>C24+C20+C15+C11</f>
        <v>0</v>
      </c>
      <c r="D26" s="47">
        <f>D24+D20+D15+D11</f>
        <v>0</v>
      </c>
      <c r="E26" s="35">
        <v>0</v>
      </c>
    </row>
    <row r="29" spans="1:5" ht="12" x14ac:dyDescent="0.25">
      <c r="B29" s="36"/>
      <c r="D29" s="37" t="s">
        <v>216</v>
      </c>
    </row>
    <row r="30" spans="1:5" ht="12" x14ac:dyDescent="0.25">
      <c r="B30" s="36" t="s">
        <v>242</v>
      </c>
      <c r="D30" s="46">
        <f>D26</f>
        <v>0</v>
      </c>
    </row>
    <row r="31" spans="1:5" ht="12" x14ac:dyDescent="0.25">
      <c r="B31" s="36" t="s">
        <v>243</v>
      </c>
      <c r="D31" s="46">
        <f>D30*0.21</f>
        <v>0</v>
      </c>
    </row>
    <row r="32" spans="1:5" ht="12" x14ac:dyDescent="0.25">
      <c r="B32" s="36" t="s">
        <v>244</v>
      </c>
      <c r="D32" s="46">
        <f>SUM(D30:D31)</f>
        <v>0</v>
      </c>
    </row>
    <row r="35" spans="1:2" x14ac:dyDescent="0.25">
      <c r="A35" s="38"/>
      <c r="B35" s="1" t="s">
        <v>246</v>
      </c>
    </row>
    <row r="36" spans="1:2" x14ac:dyDescent="0.25">
      <c r="A36" s="39"/>
      <c r="B36" s="1" t="s">
        <v>247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0" verticalDpi="0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51AD3-3F73-4408-B395-AF5BD5C62204}">
  <dimension ref="A1:H152"/>
  <sheetViews>
    <sheetView tabSelected="1" topLeftCell="A109" workbookViewId="0">
      <selection activeCell="A121" sqref="A121"/>
    </sheetView>
  </sheetViews>
  <sheetFormatPr defaultColWidth="9.140625" defaultRowHeight="11.25" x14ac:dyDescent="0.25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8" width="4.7109375" style="1" customWidth="1"/>
    <col min="9" max="16384" width="9.140625" style="1"/>
  </cols>
  <sheetData>
    <row r="1" spans="1:8" ht="15.75" x14ac:dyDescent="0.25">
      <c r="A1" s="51" t="s">
        <v>8</v>
      </c>
      <c r="B1" s="51"/>
      <c r="C1" s="51"/>
      <c r="D1" s="51"/>
      <c r="E1" s="51"/>
      <c r="F1" s="51"/>
      <c r="G1" s="51"/>
      <c r="H1" s="51"/>
    </row>
    <row r="2" spans="1:8" x14ac:dyDescent="0.25">
      <c r="A2" s="14" t="s">
        <v>9</v>
      </c>
      <c r="B2" s="15" t="s">
        <v>10</v>
      </c>
      <c r="C2" s="15" t="s">
        <v>11</v>
      </c>
      <c r="D2" s="14" t="s">
        <v>12</v>
      </c>
      <c r="E2" s="14" t="s">
        <v>13</v>
      </c>
      <c r="F2" s="15" t="s">
        <v>14</v>
      </c>
      <c r="G2" s="14" t="s">
        <v>15</v>
      </c>
      <c r="H2" s="14" t="s">
        <v>16</v>
      </c>
    </row>
    <row r="3" spans="1:8" ht="33.75" x14ac:dyDescent="0.25">
      <c r="A3" s="16">
        <v>1</v>
      </c>
      <c r="B3" s="17" t="s">
        <v>17</v>
      </c>
      <c r="C3" s="17" t="s">
        <v>18</v>
      </c>
      <c r="D3" s="40">
        <v>0</v>
      </c>
      <c r="E3" s="18">
        <v>33</v>
      </c>
      <c r="F3" s="17" t="s">
        <v>19</v>
      </c>
      <c r="G3" s="41">
        <f>D3*E3</f>
        <v>0</v>
      </c>
      <c r="H3" s="19">
        <v>0.21</v>
      </c>
    </row>
    <row r="4" spans="1:8" ht="60.75" customHeight="1" x14ac:dyDescent="0.25">
      <c r="A4" s="52" t="s">
        <v>245</v>
      </c>
      <c r="B4" s="52"/>
      <c r="C4" s="52"/>
      <c r="D4" s="52"/>
      <c r="E4" s="52"/>
      <c r="F4" s="52"/>
      <c r="G4" s="52"/>
      <c r="H4" s="52"/>
    </row>
    <row r="5" spans="1:8" ht="78.75" x14ac:dyDescent="0.25">
      <c r="A5" s="16">
        <v>2</v>
      </c>
      <c r="B5" s="17" t="s">
        <v>20</v>
      </c>
      <c r="C5" s="17" t="s">
        <v>21</v>
      </c>
      <c r="D5" s="40">
        <v>0</v>
      </c>
      <c r="E5" s="18">
        <v>2</v>
      </c>
      <c r="F5" s="17" t="s">
        <v>19</v>
      </c>
      <c r="G5" s="41">
        <f t="shared" ref="G5:G46" si="0">D5*E5</f>
        <v>0</v>
      </c>
      <c r="H5" s="19">
        <v>0.21</v>
      </c>
    </row>
    <row r="6" spans="1:8" ht="78.75" x14ac:dyDescent="0.25">
      <c r="A6" s="16">
        <v>3</v>
      </c>
      <c r="B6" s="17" t="s">
        <v>20</v>
      </c>
      <c r="C6" s="17" t="s">
        <v>22</v>
      </c>
      <c r="D6" s="40">
        <v>0</v>
      </c>
      <c r="E6" s="18">
        <v>12</v>
      </c>
      <c r="F6" s="17" t="s">
        <v>19</v>
      </c>
      <c r="G6" s="41">
        <f t="shared" si="0"/>
        <v>0</v>
      </c>
      <c r="H6" s="19">
        <v>0.21</v>
      </c>
    </row>
    <row r="7" spans="1:8" ht="22.5" x14ac:dyDescent="0.25">
      <c r="A7" s="16">
        <v>4</v>
      </c>
      <c r="B7" s="17" t="s">
        <v>23</v>
      </c>
      <c r="C7" s="17" t="s">
        <v>24</v>
      </c>
      <c r="D7" s="40">
        <v>0</v>
      </c>
      <c r="E7" s="18">
        <v>14</v>
      </c>
      <c r="F7" s="17" t="s">
        <v>19</v>
      </c>
      <c r="G7" s="41">
        <f t="shared" si="0"/>
        <v>0</v>
      </c>
      <c r="H7" s="19">
        <v>0.21</v>
      </c>
    </row>
    <row r="8" spans="1:8" x14ac:dyDescent="0.25">
      <c r="A8" s="16">
        <v>5</v>
      </c>
      <c r="B8" s="17" t="s">
        <v>25</v>
      </c>
      <c r="C8" s="17" t="s">
        <v>26</v>
      </c>
      <c r="D8" s="40">
        <v>0</v>
      </c>
      <c r="E8" s="18">
        <v>61</v>
      </c>
      <c r="F8" s="17" t="s">
        <v>27</v>
      </c>
      <c r="G8" s="41">
        <f t="shared" si="0"/>
        <v>0</v>
      </c>
      <c r="H8" s="19">
        <v>0.21</v>
      </c>
    </row>
    <row r="9" spans="1:8" x14ac:dyDescent="0.25">
      <c r="A9" s="16">
        <v>6</v>
      </c>
      <c r="B9" s="17" t="s">
        <v>25</v>
      </c>
      <c r="C9" s="17" t="s">
        <v>28</v>
      </c>
      <c r="D9" s="40">
        <v>0</v>
      </c>
      <c r="E9" s="18">
        <v>24</v>
      </c>
      <c r="F9" s="17" t="s">
        <v>27</v>
      </c>
      <c r="G9" s="41">
        <f t="shared" si="0"/>
        <v>0</v>
      </c>
      <c r="H9" s="19">
        <v>0.21</v>
      </c>
    </row>
    <row r="10" spans="1:8" x14ac:dyDescent="0.25">
      <c r="A10" s="16">
        <v>7</v>
      </c>
      <c r="B10" s="17" t="s">
        <v>25</v>
      </c>
      <c r="C10" s="17" t="s">
        <v>29</v>
      </c>
      <c r="D10" s="40">
        <v>0</v>
      </c>
      <c r="E10" s="18">
        <v>49</v>
      </c>
      <c r="F10" s="17" t="s">
        <v>27</v>
      </c>
      <c r="G10" s="41">
        <f t="shared" si="0"/>
        <v>0</v>
      </c>
      <c r="H10" s="19">
        <v>0.21</v>
      </c>
    </row>
    <row r="11" spans="1:8" x14ac:dyDescent="0.25">
      <c r="A11" s="16">
        <v>8</v>
      </c>
      <c r="B11" s="17" t="s">
        <v>25</v>
      </c>
      <c r="C11" s="17" t="s">
        <v>30</v>
      </c>
      <c r="D11" s="40">
        <v>0</v>
      </c>
      <c r="E11" s="18">
        <v>56</v>
      </c>
      <c r="F11" s="17" t="s">
        <v>27</v>
      </c>
      <c r="G11" s="41">
        <f t="shared" si="0"/>
        <v>0</v>
      </c>
      <c r="H11" s="19">
        <v>0.21</v>
      </c>
    </row>
    <row r="12" spans="1:8" x14ac:dyDescent="0.25">
      <c r="A12" s="16">
        <v>9</v>
      </c>
      <c r="B12" s="17" t="s">
        <v>25</v>
      </c>
      <c r="C12" s="17" t="s">
        <v>31</v>
      </c>
      <c r="D12" s="40">
        <v>0</v>
      </c>
      <c r="E12" s="18">
        <v>147</v>
      </c>
      <c r="F12" s="17" t="s">
        <v>27</v>
      </c>
      <c r="G12" s="41">
        <f t="shared" si="0"/>
        <v>0</v>
      </c>
      <c r="H12" s="19">
        <v>0.21</v>
      </c>
    </row>
    <row r="13" spans="1:8" x14ac:dyDescent="0.25">
      <c r="A13" s="16">
        <v>10</v>
      </c>
      <c r="B13" s="17" t="s">
        <v>25</v>
      </c>
      <c r="C13" s="17" t="s">
        <v>32</v>
      </c>
      <c r="D13" s="40">
        <v>0</v>
      </c>
      <c r="E13" s="18">
        <v>50</v>
      </c>
      <c r="F13" s="17" t="s">
        <v>27</v>
      </c>
      <c r="G13" s="41">
        <f t="shared" si="0"/>
        <v>0</v>
      </c>
      <c r="H13" s="19">
        <v>0.21</v>
      </c>
    </row>
    <row r="14" spans="1:8" x14ac:dyDescent="0.25">
      <c r="A14" s="16">
        <v>11</v>
      </c>
      <c r="B14" s="17" t="s">
        <v>25</v>
      </c>
      <c r="C14" s="17" t="s">
        <v>33</v>
      </c>
      <c r="D14" s="40">
        <v>0</v>
      </c>
      <c r="E14" s="18">
        <v>144</v>
      </c>
      <c r="F14" s="17" t="s">
        <v>27</v>
      </c>
      <c r="G14" s="41">
        <f t="shared" si="0"/>
        <v>0</v>
      </c>
      <c r="H14" s="19">
        <v>0.21</v>
      </c>
    </row>
    <row r="15" spans="1:8" ht="22.5" x14ac:dyDescent="0.25">
      <c r="A15" s="16">
        <v>12</v>
      </c>
      <c r="B15" s="17" t="s">
        <v>34</v>
      </c>
      <c r="C15" s="17" t="s">
        <v>35</v>
      </c>
      <c r="D15" s="40">
        <v>0</v>
      </c>
      <c r="E15" s="18">
        <v>250</v>
      </c>
      <c r="F15" s="17" t="s">
        <v>36</v>
      </c>
      <c r="G15" s="41">
        <f t="shared" si="0"/>
        <v>0</v>
      </c>
      <c r="H15" s="19">
        <v>0.21</v>
      </c>
    </row>
    <row r="16" spans="1:8" ht="22.5" x14ac:dyDescent="0.25">
      <c r="A16" s="16">
        <v>13</v>
      </c>
      <c r="B16" s="17" t="s">
        <v>37</v>
      </c>
      <c r="C16" s="17" t="s">
        <v>38</v>
      </c>
      <c r="D16" s="40">
        <v>0</v>
      </c>
      <c r="E16" s="18">
        <v>1480</v>
      </c>
      <c r="F16" s="17" t="s">
        <v>36</v>
      </c>
      <c r="G16" s="41">
        <f t="shared" si="0"/>
        <v>0</v>
      </c>
      <c r="H16" s="19">
        <v>0.21</v>
      </c>
    </row>
    <row r="17" spans="1:8" ht="22.5" x14ac:dyDescent="0.25">
      <c r="A17" s="16">
        <v>14</v>
      </c>
      <c r="B17" s="17" t="s">
        <v>37</v>
      </c>
      <c r="C17" s="17" t="s">
        <v>38</v>
      </c>
      <c r="D17" s="40">
        <v>0</v>
      </c>
      <c r="E17" s="18">
        <v>835</v>
      </c>
      <c r="F17" s="17" t="s">
        <v>36</v>
      </c>
      <c r="G17" s="41">
        <f t="shared" si="0"/>
        <v>0</v>
      </c>
      <c r="H17" s="19">
        <v>0.21</v>
      </c>
    </row>
    <row r="18" spans="1:8" ht="33.75" x14ac:dyDescent="0.25">
      <c r="A18" s="16">
        <v>15</v>
      </c>
      <c r="B18" s="17" t="s">
        <v>39</v>
      </c>
      <c r="C18" s="17" t="s">
        <v>18</v>
      </c>
      <c r="D18" s="40">
        <v>0</v>
      </c>
      <c r="E18" s="18">
        <v>183</v>
      </c>
      <c r="F18" s="17" t="s">
        <v>19</v>
      </c>
      <c r="G18" s="41">
        <f t="shared" si="0"/>
        <v>0</v>
      </c>
      <c r="H18" s="19">
        <v>0.21</v>
      </c>
    </row>
    <row r="19" spans="1:8" ht="33.75" x14ac:dyDescent="0.25">
      <c r="A19" s="16">
        <v>16</v>
      </c>
      <c r="B19" s="17" t="s">
        <v>39</v>
      </c>
      <c r="C19" s="17" t="s">
        <v>18</v>
      </c>
      <c r="D19" s="40">
        <v>0</v>
      </c>
      <c r="E19" s="18">
        <v>109</v>
      </c>
      <c r="F19" s="17" t="s">
        <v>19</v>
      </c>
      <c r="G19" s="41">
        <f t="shared" si="0"/>
        <v>0</v>
      </c>
      <c r="H19" s="19">
        <v>0.21</v>
      </c>
    </row>
    <row r="20" spans="1:8" ht="33.75" x14ac:dyDescent="0.25">
      <c r="A20" s="16">
        <v>17</v>
      </c>
      <c r="B20" s="17" t="s">
        <v>39</v>
      </c>
      <c r="C20" s="17" t="s">
        <v>18</v>
      </c>
      <c r="D20" s="40">
        <v>0</v>
      </c>
      <c r="E20" s="18">
        <v>28</v>
      </c>
      <c r="F20" s="17" t="s">
        <v>19</v>
      </c>
      <c r="G20" s="41">
        <f t="shared" si="0"/>
        <v>0</v>
      </c>
      <c r="H20" s="19">
        <v>0.21</v>
      </c>
    </row>
    <row r="21" spans="1:8" ht="33.75" x14ac:dyDescent="0.25">
      <c r="A21" s="16">
        <v>18</v>
      </c>
      <c r="B21" s="17" t="s">
        <v>40</v>
      </c>
      <c r="C21" s="17" t="s">
        <v>41</v>
      </c>
      <c r="D21" s="40">
        <v>0</v>
      </c>
      <c r="E21" s="18">
        <v>300</v>
      </c>
      <c r="F21" s="17" t="s">
        <v>19</v>
      </c>
      <c r="G21" s="41">
        <f t="shared" si="0"/>
        <v>0</v>
      </c>
      <c r="H21" s="19">
        <v>0.21</v>
      </c>
    </row>
    <row r="22" spans="1:8" ht="33.75" x14ac:dyDescent="0.25">
      <c r="A22" s="16">
        <v>19</v>
      </c>
      <c r="B22" s="17" t="s">
        <v>42</v>
      </c>
      <c r="C22" s="17" t="s">
        <v>43</v>
      </c>
      <c r="D22" s="40">
        <v>0</v>
      </c>
      <c r="E22" s="18">
        <v>60</v>
      </c>
      <c r="F22" s="17" t="s">
        <v>19</v>
      </c>
      <c r="G22" s="41">
        <f t="shared" si="0"/>
        <v>0</v>
      </c>
      <c r="H22" s="19">
        <v>0.21</v>
      </c>
    </row>
    <row r="23" spans="1:8" ht="33.75" x14ac:dyDescent="0.25">
      <c r="A23" s="16">
        <v>20</v>
      </c>
      <c r="B23" s="17" t="s">
        <v>44</v>
      </c>
      <c r="C23" s="17" t="s">
        <v>45</v>
      </c>
      <c r="D23" s="40">
        <v>0</v>
      </c>
      <c r="E23" s="18">
        <v>195</v>
      </c>
      <c r="F23" s="17" t="s">
        <v>36</v>
      </c>
      <c r="G23" s="41">
        <f t="shared" si="0"/>
        <v>0</v>
      </c>
      <c r="H23" s="19">
        <v>0.21</v>
      </c>
    </row>
    <row r="24" spans="1:8" ht="33.75" x14ac:dyDescent="0.25">
      <c r="A24" s="16">
        <v>21</v>
      </c>
      <c r="B24" s="17" t="s">
        <v>46</v>
      </c>
      <c r="C24" s="17" t="s">
        <v>47</v>
      </c>
      <c r="D24" s="40">
        <v>0</v>
      </c>
      <c r="E24" s="18">
        <v>156</v>
      </c>
      <c r="F24" s="17" t="s">
        <v>36</v>
      </c>
      <c r="G24" s="41">
        <f t="shared" si="0"/>
        <v>0</v>
      </c>
      <c r="H24" s="19">
        <v>0.21</v>
      </c>
    </row>
    <row r="25" spans="1:8" ht="33.75" x14ac:dyDescent="0.25">
      <c r="A25" s="16">
        <v>22</v>
      </c>
      <c r="B25" s="17" t="s">
        <v>48</v>
      </c>
      <c r="C25" s="17" t="s">
        <v>49</v>
      </c>
      <c r="D25" s="40">
        <v>0</v>
      </c>
      <c r="E25" s="18">
        <v>5</v>
      </c>
      <c r="F25" s="17" t="s">
        <v>50</v>
      </c>
      <c r="G25" s="41">
        <f t="shared" si="0"/>
        <v>0</v>
      </c>
      <c r="H25" s="19">
        <v>0.21</v>
      </c>
    </row>
    <row r="26" spans="1:8" ht="33.75" x14ac:dyDescent="0.25">
      <c r="A26" s="16">
        <v>23</v>
      </c>
      <c r="B26" s="17" t="s">
        <v>51</v>
      </c>
      <c r="C26" s="17" t="s">
        <v>52</v>
      </c>
      <c r="D26" s="40">
        <v>0</v>
      </c>
      <c r="E26" s="18">
        <v>576</v>
      </c>
      <c r="F26" s="17" t="s">
        <v>19</v>
      </c>
      <c r="G26" s="41">
        <f t="shared" si="0"/>
        <v>0</v>
      </c>
      <c r="H26" s="19">
        <v>0.21</v>
      </c>
    </row>
    <row r="27" spans="1:8" ht="33.75" x14ac:dyDescent="0.25">
      <c r="A27" s="16">
        <v>24</v>
      </c>
      <c r="B27" s="17" t="s">
        <v>53</v>
      </c>
      <c r="C27" s="17" t="s">
        <v>54</v>
      </c>
      <c r="D27" s="40">
        <v>0</v>
      </c>
      <c r="E27" s="18">
        <v>30</v>
      </c>
      <c r="F27" s="17" t="s">
        <v>19</v>
      </c>
      <c r="G27" s="41">
        <f t="shared" si="0"/>
        <v>0</v>
      </c>
      <c r="H27" s="19">
        <v>0.21</v>
      </c>
    </row>
    <row r="28" spans="1:8" ht="22.5" x14ac:dyDescent="0.25">
      <c r="A28" s="16">
        <v>25</v>
      </c>
      <c r="B28" s="17" t="s">
        <v>55</v>
      </c>
      <c r="C28" s="17" t="s">
        <v>56</v>
      </c>
      <c r="D28" s="40">
        <v>0</v>
      </c>
      <c r="E28" s="18">
        <v>109</v>
      </c>
      <c r="F28" s="17" t="s">
        <v>19</v>
      </c>
      <c r="G28" s="41">
        <f t="shared" si="0"/>
        <v>0</v>
      </c>
      <c r="H28" s="19">
        <v>0.21</v>
      </c>
    </row>
    <row r="29" spans="1:8" ht="22.5" x14ac:dyDescent="0.25">
      <c r="A29" s="16">
        <v>26</v>
      </c>
      <c r="B29" s="17" t="s">
        <v>57</v>
      </c>
      <c r="C29" s="17" t="s">
        <v>58</v>
      </c>
      <c r="D29" s="40">
        <v>0</v>
      </c>
      <c r="E29" s="18">
        <v>3</v>
      </c>
      <c r="F29" s="17" t="s">
        <v>19</v>
      </c>
      <c r="G29" s="41">
        <f t="shared" si="0"/>
        <v>0</v>
      </c>
      <c r="H29" s="19">
        <v>0.21</v>
      </c>
    </row>
    <row r="30" spans="1:8" ht="22.5" x14ac:dyDescent="0.25">
      <c r="A30" s="16">
        <v>27</v>
      </c>
      <c r="B30" s="17" t="s">
        <v>59</v>
      </c>
      <c r="C30" s="17" t="s">
        <v>60</v>
      </c>
      <c r="D30" s="40">
        <v>0</v>
      </c>
      <c r="E30" s="18">
        <v>1055</v>
      </c>
      <c r="F30" s="17" t="s">
        <v>36</v>
      </c>
      <c r="G30" s="41">
        <f t="shared" si="0"/>
        <v>0</v>
      </c>
      <c r="H30" s="19">
        <v>0.21</v>
      </c>
    </row>
    <row r="31" spans="1:8" ht="22.5" x14ac:dyDescent="0.25">
      <c r="A31" s="16">
        <v>28</v>
      </c>
      <c r="B31" s="17" t="s">
        <v>61</v>
      </c>
      <c r="C31" s="17" t="s">
        <v>62</v>
      </c>
      <c r="D31" s="40">
        <v>0</v>
      </c>
      <c r="E31" s="18">
        <v>6630</v>
      </c>
      <c r="F31" s="17" t="s">
        <v>36</v>
      </c>
      <c r="G31" s="41">
        <f t="shared" si="0"/>
        <v>0</v>
      </c>
      <c r="H31" s="19">
        <v>0.21</v>
      </c>
    </row>
    <row r="32" spans="1:8" ht="22.5" x14ac:dyDescent="0.25">
      <c r="A32" s="16">
        <v>29</v>
      </c>
      <c r="B32" s="17" t="s">
        <v>63</v>
      </c>
      <c r="C32" s="17" t="s">
        <v>64</v>
      </c>
      <c r="D32" s="40">
        <v>0</v>
      </c>
      <c r="E32" s="18">
        <v>5250</v>
      </c>
      <c r="F32" s="17" t="s">
        <v>36</v>
      </c>
      <c r="G32" s="41">
        <f t="shared" si="0"/>
        <v>0</v>
      </c>
      <c r="H32" s="19">
        <v>0.21</v>
      </c>
    </row>
    <row r="33" spans="1:8" ht="22.5" x14ac:dyDescent="0.25">
      <c r="A33" s="16">
        <v>30</v>
      </c>
      <c r="B33" s="17" t="s">
        <v>65</v>
      </c>
      <c r="C33" s="17" t="s">
        <v>66</v>
      </c>
      <c r="D33" s="40">
        <v>0</v>
      </c>
      <c r="E33" s="18">
        <v>1200</v>
      </c>
      <c r="F33" s="17" t="s">
        <v>19</v>
      </c>
      <c r="G33" s="41">
        <f t="shared" si="0"/>
        <v>0</v>
      </c>
      <c r="H33" s="19">
        <v>0.21</v>
      </c>
    </row>
    <row r="34" spans="1:8" ht="22.5" x14ac:dyDescent="0.25">
      <c r="A34" s="16">
        <v>31</v>
      </c>
      <c r="B34" s="17" t="s">
        <v>67</v>
      </c>
      <c r="C34" s="17" t="s">
        <v>68</v>
      </c>
      <c r="D34" s="40">
        <v>0</v>
      </c>
      <c r="E34" s="18">
        <v>3</v>
      </c>
      <c r="F34" s="17" t="s">
        <v>19</v>
      </c>
      <c r="G34" s="41">
        <f t="shared" si="0"/>
        <v>0</v>
      </c>
      <c r="H34" s="19">
        <v>0.21</v>
      </c>
    </row>
    <row r="35" spans="1:8" ht="22.5" x14ac:dyDescent="0.25">
      <c r="A35" s="16">
        <v>32</v>
      </c>
      <c r="B35" s="17" t="s">
        <v>69</v>
      </c>
      <c r="C35" s="17" t="s">
        <v>70</v>
      </c>
      <c r="D35" s="40">
        <v>0</v>
      </c>
      <c r="E35" s="18">
        <v>28</v>
      </c>
      <c r="F35" s="17" t="s">
        <v>19</v>
      </c>
      <c r="G35" s="41">
        <f t="shared" si="0"/>
        <v>0</v>
      </c>
      <c r="H35" s="19">
        <v>0.21</v>
      </c>
    </row>
    <row r="36" spans="1:8" x14ac:dyDescent="0.25">
      <c r="A36" s="16">
        <v>33</v>
      </c>
      <c r="B36" s="17" t="s">
        <v>71</v>
      </c>
      <c r="C36" s="17" t="s">
        <v>72</v>
      </c>
      <c r="D36" s="40">
        <v>0</v>
      </c>
      <c r="E36" s="18">
        <v>2976</v>
      </c>
      <c r="F36" s="17" t="s">
        <v>19</v>
      </c>
      <c r="G36" s="41">
        <f t="shared" si="0"/>
        <v>0</v>
      </c>
      <c r="H36" s="19">
        <v>0.21</v>
      </c>
    </row>
    <row r="37" spans="1:8" ht="22.5" x14ac:dyDescent="0.25">
      <c r="A37" s="16">
        <v>34</v>
      </c>
      <c r="B37" s="17" t="s">
        <v>73</v>
      </c>
      <c r="C37" s="17" t="s">
        <v>74</v>
      </c>
      <c r="D37" s="40">
        <v>0</v>
      </c>
      <c r="E37" s="18">
        <v>13</v>
      </c>
      <c r="F37" s="17" t="s">
        <v>19</v>
      </c>
      <c r="G37" s="41">
        <f t="shared" si="0"/>
        <v>0</v>
      </c>
      <c r="H37" s="19">
        <v>0.21</v>
      </c>
    </row>
    <row r="38" spans="1:8" ht="22.5" x14ac:dyDescent="0.25">
      <c r="A38" s="16">
        <v>35</v>
      </c>
      <c r="B38" s="17" t="s">
        <v>75</v>
      </c>
      <c r="C38" s="17" t="s">
        <v>76</v>
      </c>
      <c r="D38" s="40">
        <v>0</v>
      </c>
      <c r="E38" s="18">
        <v>13</v>
      </c>
      <c r="F38" s="17" t="s">
        <v>19</v>
      </c>
      <c r="G38" s="41">
        <f t="shared" si="0"/>
        <v>0</v>
      </c>
      <c r="H38" s="19">
        <v>0.21</v>
      </c>
    </row>
    <row r="39" spans="1:8" ht="22.5" x14ac:dyDescent="0.25">
      <c r="A39" s="16">
        <v>36</v>
      </c>
      <c r="B39" s="17" t="s">
        <v>77</v>
      </c>
      <c r="C39" s="17" t="s">
        <v>78</v>
      </c>
      <c r="D39" s="40">
        <v>0</v>
      </c>
      <c r="E39" s="18">
        <v>57</v>
      </c>
      <c r="F39" s="17" t="s">
        <v>19</v>
      </c>
      <c r="G39" s="41">
        <f t="shared" si="0"/>
        <v>0</v>
      </c>
      <c r="H39" s="19">
        <v>0.21</v>
      </c>
    </row>
    <row r="40" spans="1:8" ht="33.75" x14ac:dyDescent="0.25">
      <c r="A40" s="16">
        <v>37</v>
      </c>
      <c r="B40" s="17" t="s">
        <v>79</v>
      </c>
      <c r="C40" s="17" t="s">
        <v>80</v>
      </c>
      <c r="D40" s="40">
        <v>0</v>
      </c>
      <c r="E40" s="18">
        <v>20</v>
      </c>
      <c r="F40" s="17" t="s">
        <v>19</v>
      </c>
      <c r="G40" s="41">
        <f t="shared" si="0"/>
        <v>0</v>
      </c>
      <c r="H40" s="19">
        <v>0.21</v>
      </c>
    </row>
    <row r="41" spans="1:8" ht="22.5" x14ac:dyDescent="0.25">
      <c r="A41" s="16">
        <v>38</v>
      </c>
      <c r="B41" s="17" t="s">
        <v>81</v>
      </c>
      <c r="C41" s="17" t="s">
        <v>82</v>
      </c>
      <c r="D41" s="40">
        <v>0</v>
      </c>
      <c r="E41" s="18">
        <v>250</v>
      </c>
      <c r="F41" s="17" t="s">
        <v>36</v>
      </c>
      <c r="G41" s="41">
        <f t="shared" si="0"/>
        <v>0</v>
      </c>
      <c r="H41" s="19">
        <v>0.21</v>
      </c>
    </row>
    <row r="42" spans="1:8" ht="33.75" x14ac:dyDescent="0.25">
      <c r="A42" s="16">
        <v>39</v>
      </c>
      <c r="B42" s="17" t="s">
        <v>253</v>
      </c>
      <c r="C42" s="17" t="s">
        <v>254</v>
      </c>
      <c r="D42" s="40">
        <v>0</v>
      </c>
      <c r="E42" s="18">
        <v>1</v>
      </c>
      <c r="F42" s="17" t="s">
        <v>19</v>
      </c>
      <c r="G42" s="41">
        <f t="shared" si="0"/>
        <v>0</v>
      </c>
      <c r="H42" s="19">
        <v>0.21</v>
      </c>
    </row>
    <row r="43" spans="1:8" ht="33.75" x14ac:dyDescent="0.25">
      <c r="A43" s="16">
        <v>40</v>
      </c>
      <c r="B43" s="17" t="s">
        <v>253</v>
      </c>
      <c r="C43" s="17" t="s">
        <v>255</v>
      </c>
      <c r="D43" s="40">
        <v>0</v>
      </c>
      <c r="E43" s="18">
        <v>1</v>
      </c>
      <c r="F43" s="17" t="s">
        <v>19</v>
      </c>
      <c r="G43" s="41">
        <f t="shared" si="0"/>
        <v>0</v>
      </c>
      <c r="H43" s="19">
        <v>0.21</v>
      </c>
    </row>
    <row r="44" spans="1:8" ht="33.75" x14ac:dyDescent="0.25">
      <c r="A44" s="16">
        <v>41</v>
      </c>
      <c r="B44" s="17" t="s">
        <v>253</v>
      </c>
      <c r="C44" s="17" t="s">
        <v>256</v>
      </c>
      <c r="D44" s="40">
        <v>0</v>
      </c>
      <c r="E44" s="18">
        <v>1</v>
      </c>
      <c r="F44" s="17" t="s">
        <v>19</v>
      </c>
      <c r="G44" s="41">
        <f t="shared" si="0"/>
        <v>0</v>
      </c>
      <c r="H44" s="19">
        <v>0.21</v>
      </c>
    </row>
    <row r="45" spans="1:8" ht="33.75" x14ac:dyDescent="0.25">
      <c r="A45" s="16">
        <v>42</v>
      </c>
      <c r="B45" s="17" t="s">
        <v>253</v>
      </c>
      <c r="C45" s="17" t="s">
        <v>257</v>
      </c>
      <c r="D45" s="40">
        <v>0</v>
      </c>
      <c r="E45" s="18">
        <v>1</v>
      </c>
      <c r="F45" s="17" t="s">
        <v>19</v>
      </c>
      <c r="G45" s="41">
        <f t="shared" si="0"/>
        <v>0</v>
      </c>
      <c r="H45" s="19">
        <v>0.21</v>
      </c>
    </row>
    <row r="46" spans="1:8" ht="33.75" x14ac:dyDescent="0.25">
      <c r="A46" s="16">
        <v>43</v>
      </c>
      <c r="B46" s="17" t="s">
        <v>83</v>
      </c>
      <c r="C46" s="17" t="s">
        <v>84</v>
      </c>
      <c r="D46" s="40">
        <v>0</v>
      </c>
      <c r="E46" s="18">
        <v>183</v>
      </c>
      <c r="F46" s="17" t="s">
        <v>19</v>
      </c>
      <c r="G46" s="41">
        <f t="shared" si="0"/>
        <v>0</v>
      </c>
      <c r="H46" s="19">
        <v>0.21</v>
      </c>
    </row>
    <row r="47" spans="1:8" x14ac:dyDescent="0.25">
      <c r="H47" s="2"/>
    </row>
    <row r="48" spans="1:8" ht="12" thickBot="1" x14ac:dyDescent="0.3">
      <c r="A48" s="20" t="s">
        <v>85</v>
      </c>
    </row>
    <row r="49" spans="1:8" ht="12.75" thickTop="1" x14ac:dyDescent="0.25">
      <c r="A49" s="21"/>
      <c r="B49" s="21"/>
      <c r="C49" s="21"/>
      <c r="D49" s="21"/>
      <c r="E49" s="21"/>
      <c r="F49" s="21"/>
      <c r="G49" s="42">
        <f>SUM(G5:G48)+G3</f>
        <v>0</v>
      </c>
      <c r="H49" s="21"/>
    </row>
    <row r="51" spans="1:8" ht="12.75" x14ac:dyDescent="0.25">
      <c r="A51" s="23" t="s">
        <v>86</v>
      </c>
    </row>
    <row r="52" spans="1:8" ht="12" x14ac:dyDescent="0.25">
      <c r="A52" s="22" t="s">
        <v>248</v>
      </c>
      <c r="D52" s="43">
        <f>G49</f>
        <v>0</v>
      </c>
    </row>
    <row r="54" spans="1:8" ht="15.75" x14ac:dyDescent="0.25">
      <c r="A54" s="51" t="s">
        <v>87</v>
      </c>
      <c r="B54" s="51"/>
      <c r="C54" s="51"/>
      <c r="D54" s="51"/>
      <c r="E54" s="51"/>
      <c r="F54" s="51"/>
      <c r="G54" s="51"/>
      <c r="H54" s="51"/>
    </row>
    <row r="55" spans="1:8" x14ac:dyDescent="0.25">
      <c r="A55" s="14" t="s">
        <v>9</v>
      </c>
      <c r="B55" s="15" t="s">
        <v>10</v>
      </c>
      <c r="C55" s="15" t="s">
        <v>11</v>
      </c>
      <c r="D55" s="14" t="s">
        <v>12</v>
      </c>
      <c r="E55" s="14" t="s">
        <v>13</v>
      </c>
      <c r="F55" s="15" t="s">
        <v>14</v>
      </c>
      <c r="G55" s="14" t="s">
        <v>15</v>
      </c>
      <c r="H55" s="14" t="s">
        <v>16</v>
      </c>
    </row>
    <row r="56" spans="1:8" ht="33.75" x14ac:dyDescent="0.25">
      <c r="A56" s="16" t="s">
        <v>88</v>
      </c>
      <c r="B56" s="17" t="s">
        <v>89</v>
      </c>
      <c r="C56" s="17" t="s">
        <v>90</v>
      </c>
      <c r="D56" s="40">
        <v>0</v>
      </c>
      <c r="E56" s="18">
        <v>1</v>
      </c>
      <c r="F56" s="17" t="s">
        <v>91</v>
      </c>
      <c r="G56" s="41">
        <f t="shared" ref="G56:G104" si="1">D56*E56</f>
        <v>0</v>
      </c>
      <c r="H56" s="19">
        <v>0.21</v>
      </c>
    </row>
    <row r="57" spans="1:8" x14ac:dyDescent="0.25">
      <c r="A57" s="16">
        <v>2</v>
      </c>
      <c r="B57" s="17" t="s">
        <v>92</v>
      </c>
      <c r="C57" s="17" t="s">
        <v>93</v>
      </c>
      <c r="D57" s="40">
        <v>0</v>
      </c>
      <c r="E57" s="18">
        <v>33</v>
      </c>
      <c r="F57" s="17" t="s">
        <v>94</v>
      </c>
      <c r="G57" s="41">
        <f t="shared" si="1"/>
        <v>0</v>
      </c>
      <c r="H57" s="19">
        <v>0.21</v>
      </c>
    </row>
    <row r="58" spans="1:8" x14ac:dyDescent="0.25">
      <c r="A58" s="16">
        <v>3</v>
      </c>
      <c r="B58" s="17" t="s">
        <v>95</v>
      </c>
      <c r="C58" s="17" t="s">
        <v>96</v>
      </c>
      <c r="D58" s="40">
        <v>0</v>
      </c>
      <c r="E58" s="18">
        <v>6630</v>
      </c>
      <c r="F58" s="17" t="s">
        <v>97</v>
      </c>
      <c r="G58" s="41">
        <f t="shared" si="1"/>
        <v>0</v>
      </c>
      <c r="H58" s="19">
        <v>0.21</v>
      </c>
    </row>
    <row r="59" spans="1:8" x14ac:dyDescent="0.25">
      <c r="A59" s="16">
        <v>4</v>
      </c>
      <c r="B59" s="17" t="s">
        <v>98</v>
      </c>
      <c r="C59" s="17" t="s">
        <v>99</v>
      </c>
      <c r="D59" s="40">
        <v>0</v>
      </c>
      <c r="E59" s="18">
        <v>5250</v>
      </c>
      <c r="F59" s="17" t="s">
        <v>97</v>
      </c>
      <c r="G59" s="41">
        <f t="shared" si="1"/>
        <v>0</v>
      </c>
      <c r="H59" s="19">
        <v>0.21</v>
      </c>
    </row>
    <row r="60" spans="1:8" x14ac:dyDescent="0.25">
      <c r="A60" s="16">
        <v>5</v>
      </c>
      <c r="B60" s="17" t="s">
        <v>100</v>
      </c>
      <c r="C60" s="17" t="s">
        <v>101</v>
      </c>
      <c r="D60" s="40">
        <v>0</v>
      </c>
      <c r="E60" s="18">
        <v>1055</v>
      </c>
      <c r="F60" s="17" t="s">
        <v>97</v>
      </c>
      <c r="G60" s="41">
        <f t="shared" si="1"/>
        <v>0</v>
      </c>
      <c r="H60" s="19">
        <v>0.21</v>
      </c>
    </row>
    <row r="61" spans="1:8" x14ac:dyDescent="0.25">
      <c r="A61" s="16">
        <v>6</v>
      </c>
      <c r="B61" s="17" t="s">
        <v>102</v>
      </c>
      <c r="C61" s="17" t="s">
        <v>103</v>
      </c>
      <c r="D61" s="40">
        <v>0</v>
      </c>
      <c r="E61" s="18">
        <v>250</v>
      </c>
      <c r="F61" s="17" t="s">
        <v>97</v>
      </c>
      <c r="G61" s="41">
        <f t="shared" si="1"/>
        <v>0</v>
      </c>
      <c r="H61" s="19">
        <v>0.21</v>
      </c>
    </row>
    <row r="62" spans="1:8" ht="22.5" x14ac:dyDescent="0.25">
      <c r="A62" s="16">
        <v>7</v>
      </c>
      <c r="B62" s="17" t="s">
        <v>104</v>
      </c>
      <c r="C62" s="17" t="s">
        <v>105</v>
      </c>
      <c r="D62" s="40">
        <v>0</v>
      </c>
      <c r="E62" s="18">
        <v>60</v>
      </c>
      <c r="F62" s="17" t="s">
        <v>91</v>
      </c>
      <c r="G62" s="41">
        <f t="shared" si="1"/>
        <v>0</v>
      </c>
      <c r="H62" s="19">
        <v>0.21</v>
      </c>
    </row>
    <row r="63" spans="1:8" ht="33.75" x14ac:dyDescent="0.25">
      <c r="A63" s="16" t="s">
        <v>106</v>
      </c>
      <c r="B63" s="17" t="s">
        <v>107</v>
      </c>
      <c r="C63" s="17" t="s">
        <v>108</v>
      </c>
      <c r="D63" s="40">
        <v>0</v>
      </c>
      <c r="E63" s="18">
        <v>2976</v>
      </c>
      <c r="F63" s="17" t="s">
        <v>91</v>
      </c>
      <c r="G63" s="41">
        <f t="shared" si="1"/>
        <v>0</v>
      </c>
      <c r="H63" s="19">
        <v>0.21</v>
      </c>
    </row>
    <row r="64" spans="1:8" ht="22.5" x14ac:dyDescent="0.25">
      <c r="A64" s="16">
        <v>9</v>
      </c>
      <c r="B64" s="17" t="s">
        <v>109</v>
      </c>
      <c r="C64" s="17" t="s">
        <v>110</v>
      </c>
      <c r="D64" s="40">
        <v>0</v>
      </c>
      <c r="E64" s="18">
        <v>1480</v>
      </c>
      <c r="F64" s="17" t="s">
        <v>97</v>
      </c>
      <c r="G64" s="41">
        <f t="shared" si="1"/>
        <v>0</v>
      </c>
      <c r="H64" s="19">
        <v>0.21</v>
      </c>
    </row>
    <row r="65" spans="1:8" x14ac:dyDescent="0.25">
      <c r="A65" s="16">
        <v>10</v>
      </c>
      <c r="B65" s="17" t="s">
        <v>111</v>
      </c>
      <c r="C65" s="17" t="s">
        <v>112</v>
      </c>
      <c r="D65" s="40">
        <v>0</v>
      </c>
      <c r="E65" s="18">
        <v>109</v>
      </c>
      <c r="F65" s="17" t="s">
        <v>91</v>
      </c>
      <c r="G65" s="41">
        <f t="shared" si="1"/>
        <v>0</v>
      </c>
      <c r="H65" s="19">
        <v>0.21</v>
      </c>
    </row>
    <row r="66" spans="1:8" x14ac:dyDescent="0.25">
      <c r="A66" s="16">
        <v>11</v>
      </c>
      <c r="B66" s="17" t="s">
        <v>113</v>
      </c>
      <c r="C66" s="17" t="s">
        <v>114</v>
      </c>
      <c r="D66" s="40">
        <v>0</v>
      </c>
      <c r="E66" s="18">
        <v>28</v>
      </c>
      <c r="F66" s="17" t="s">
        <v>91</v>
      </c>
      <c r="G66" s="41">
        <f t="shared" si="1"/>
        <v>0</v>
      </c>
      <c r="H66" s="19">
        <v>0.21</v>
      </c>
    </row>
    <row r="67" spans="1:8" x14ac:dyDescent="0.25">
      <c r="A67" s="16" t="s">
        <v>115</v>
      </c>
      <c r="B67" s="17" t="s">
        <v>116</v>
      </c>
      <c r="C67" s="17" t="s">
        <v>117</v>
      </c>
      <c r="D67" s="40">
        <v>0</v>
      </c>
      <c r="E67" s="18">
        <v>13</v>
      </c>
      <c r="F67" s="17" t="s">
        <v>94</v>
      </c>
      <c r="G67" s="41">
        <f t="shared" si="1"/>
        <v>0</v>
      </c>
      <c r="H67" s="19">
        <v>0.21</v>
      </c>
    </row>
    <row r="68" spans="1:8" ht="22.5" x14ac:dyDescent="0.25">
      <c r="A68" s="16">
        <v>13</v>
      </c>
      <c r="B68" s="17" t="s">
        <v>118</v>
      </c>
      <c r="C68" s="17" t="s">
        <v>119</v>
      </c>
      <c r="D68" s="40">
        <v>0</v>
      </c>
      <c r="E68" s="18">
        <v>835</v>
      </c>
      <c r="F68" s="17" t="s">
        <v>97</v>
      </c>
      <c r="G68" s="41">
        <f t="shared" si="1"/>
        <v>0</v>
      </c>
      <c r="H68" s="19">
        <v>0.21</v>
      </c>
    </row>
    <row r="69" spans="1:8" x14ac:dyDescent="0.25">
      <c r="A69" s="16" t="s">
        <v>120</v>
      </c>
      <c r="B69" s="17" t="s">
        <v>121</v>
      </c>
      <c r="C69" s="17" t="s">
        <v>122</v>
      </c>
      <c r="D69" s="40">
        <v>0</v>
      </c>
      <c r="E69" s="18">
        <v>1200</v>
      </c>
      <c r="F69" s="17" t="s">
        <v>91</v>
      </c>
      <c r="G69" s="41">
        <f t="shared" si="1"/>
        <v>0</v>
      </c>
      <c r="H69" s="19">
        <v>0.21</v>
      </c>
    </row>
    <row r="70" spans="1:8" x14ac:dyDescent="0.25">
      <c r="A70" s="16">
        <v>15</v>
      </c>
      <c r="B70" s="17" t="s">
        <v>123</v>
      </c>
      <c r="C70" s="17" t="s">
        <v>124</v>
      </c>
      <c r="D70" s="40">
        <v>0</v>
      </c>
      <c r="E70" s="18">
        <v>183</v>
      </c>
      <c r="F70" s="17" t="s">
        <v>91</v>
      </c>
      <c r="G70" s="41">
        <f t="shared" si="1"/>
        <v>0</v>
      </c>
      <c r="H70" s="19">
        <v>0.21</v>
      </c>
    </row>
    <row r="71" spans="1:8" x14ac:dyDescent="0.25">
      <c r="A71" s="16">
        <v>16</v>
      </c>
      <c r="B71" s="17" t="s">
        <v>123</v>
      </c>
      <c r="C71" s="17" t="s">
        <v>124</v>
      </c>
      <c r="D71" s="40">
        <v>0</v>
      </c>
      <c r="E71" s="18">
        <v>28</v>
      </c>
      <c r="F71" s="17" t="s">
        <v>91</v>
      </c>
      <c r="G71" s="41">
        <f t="shared" si="1"/>
        <v>0</v>
      </c>
      <c r="H71" s="19">
        <v>0.21</v>
      </c>
    </row>
    <row r="72" spans="1:8" x14ac:dyDescent="0.25">
      <c r="A72" s="16">
        <v>17</v>
      </c>
      <c r="B72" s="17" t="s">
        <v>123</v>
      </c>
      <c r="C72" s="17" t="s">
        <v>124</v>
      </c>
      <c r="D72" s="40">
        <v>0</v>
      </c>
      <c r="E72" s="18">
        <v>109</v>
      </c>
      <c r="F72" s="17" t="s">
        <v>91</v>
      </c>
      <c r="G72" s="41">
        <f t="shared" si="1"/>
        <v>0</v>
      </c>
      <c r="H72" s="19">
        <v>0.21</v>
      </c>
    </row>
    <row r="73" spans="1:8" x14ac:dyDescent="0.25">
      <c r="A73" s="16">
        <v>18</v>
      </c>
      <c r="B73" s="17" t="s">
        <v>125</v>
      </c>
      <c r="C73" s="17" t="s">
        <v>126</v>
      </c>
      <c r="D73" s="40">
        <v>0</v>
      </c>
      <c r="E73" s="18">
        <v>300</v>
      </c>
      <c r="F73" s="17" t="s">
        <v>127</v>
      </c>
      <c r="G73" s="41">
        <f t="shared" si="1"/>
        <v>0</v>
      </c>
      <c r="H73" s="19">
        <v>0.21</v>
      </c>
    </row>
    <row r="74" spans="1:8" x14ac:dyDescent="0.25">
      <c r="A74" s="16">
        <v>19</v>
      </c>
      <c r="B74" s="17" t="s">
        <v>128</v>
      </c>
      <c r="C74" s="17" t="s">
        <v>129</v>
      </c>
      <c r="D74" s="40">
        <v>0</v>
      </c>
      <c r="E74" s="18">
        <v>195</v>
      </c>
      <c r="F74" s="17" t="s">
        <v>94</v>
      </c>
      <c r="G74" s="41">
        <f t="shared" si="1"/>
        <v>0</v>
      </c>
      <c r="H74" s="19">
        <v>0.21</v>
      </c>
    </row>
    <row r="75" spans="1:8" x14ac:dyDescent="0.25">
      <c r="A75" s="16">
        <v>20</v>
      </c>
      <c r="B75" s="17" t="s">
        <v>130</v>
      </c>
      <c r="C75" s="17" t="s">
        <v>131</v>
      </c>
      <c r="D75" s="40">
        <v>0</v>
      </c>
      <c r="E75" s="18">
        <v>156</v>
      </c>
      <c r="F75" s="17" t="s">
        <v>94</v>
      </c>
      <c r="G75" s="41">
        <f t="shared" si="1"/>
        <v>0</v>
      </c>
      <c r="H75" s="19">
        <v>0.21</v>
      </c>
    </row>
    <row r="76" spans="1:8" ht="22.5" x14ac:dyDescent="0.25">
      <c r="A76" s="16">
        <v>21</v>
      </c>
      <c r="B76" s="17" t="s">
        <v>132</v>
      </c>
      <c r="C76" s="17" t="s">
        <v>133</v>
      </c>
      <c r="D76" s="40">
        <v>0</v>
      </c>
      <c r="E76" s="18">
        <v>3.12</v>
      </c>
      <c r="F76" s="17" t="s">
        <v>127</v>
      </c>
      <c r="G76" s="41">
        <f t="shared" si="1"/>
        <v>0</v>
      </c>
      <c r="H76" s="19">
        <v>0.21</v>
      </c>
    </row>
    <row r="77" spans="1:8" ht="22.5" x14ac:dyDescent="0.25">
      <c r="A77" s="16">
        <v>22</v>
      </c>
      <c r="B77" s="17" t="s">
        <v>132</v>
      </c>
      <c r="C77" s="17" t="s">
        <v>133</v>
      </c>
      <c r="D77" s="40">
        <v>0</v>
      </c>
      <c r="E77" s="18">
        <v>3.9</v>
      </c>
      <c r="F77" s="17" t="s">
        <v>127</v>
      </c>
      <c r="G77" s="41">
        <f t="shared" si="1"/>
        <v>0</v>
      </c>
      <c r="H77" s="19">
        <v>0.21</v>
      </c>
    </row>
    <row r="78" spans="1:8" x14ac:dyDescent="0.25">
      <c r="A78" s="16">
        <v>23</v>
      </c>
      <c r="B78" s="17" t="s">
        <v>134</v>
      </c>
      <c r="C78" s="17" t="s">
        <v>135</v>
      </c>
      <c r="D78" s="40">
        <v>0</v>
      </c>
      <c r="E78" s="18">
        <v>97.5</v>
      </c>
      <c r="F78" s="17" t="s">
        <v>94</v>
      </c>
      <c r="G78" s="41">
        <f t="shared" si="1"/>
        <v>0</v>
      </c>
      <c r="H78" s="19">
        <v>0.21</v>
      </c>
    </row>
    <row r="79" spans="1:8" x14ac:dyDescent="0.25">
      <c r="A79" s="16">
        <v>24</v>
      </c>
      <c r="B79" s="17" t="s">
        <v>136</v>
      </c>
      <c r="C79" s="17" t="s">
        <v>137</v>
      </c>
      <c r="D79" s="40">
        <v>0</v>
      </c>
      <c r="E79" s="18">
        <v>78</v>
      </c>
      <c r="F79" s="17" t="s">
        <v>94</v>
      </c>
      <c r="G79" s="41">
        <f t="shared" si="1"/>
        <v>0</v>
      </c>
      <c r="H79" s="19">
        <v>0.21</v>
      </c>
    </row>
    <row r="80" spans="1:8" x14ac:dyDescent="0.25">
      <c r="A80" s="16">
        <v>25</v>
      </c>
      <c r="B80" s="17" t="s">
        <v>138</v>
      </c>
      <c r="C80" s="17" t="s">
        <v>139</v>
      </c>
      <c r="D80" s="40">
        <v>0</v>
      </c>
      <c r="E80" s="18">
        <v>97.5</v>
      </c>
      <c r="F80" s="17" t="s">
        <v>94</v>
      </c>
      <c r="G80" s="41">
        <f t="shared" si="1"/>
        <v>0</v>
      </c>
      <c r="H80" s="19">
        <v>0.21</v>
      </c>
    </row>
    <row r="81" spans="1:8" x14ac:dyDescent="0.25">
      <c r="A81" s="16">
        <v>26</v>
      </c>
      <c r="B81" s="17" t="s">
        <v>140</v>
      </c>
      <c r="C81" s="17" t="s">
        <v>141</v>
      </c>
      <c r="D81" s="40">
        <v>0</v>
      </c>
      <c r="E81" s="18">
        <v>78</v>
      </c>
      <c r="F81" s="17" t="s">
        <v>94</v>
      </c>
      <c r="G81" s="41">
        <f t="shared" si="1"/>
        <v>0</v>
      </c>
      <c r="H81" s="19">
        <v>0.21</v>
      </c>
    </row>
    <row r="82" spans="1:8" ht="33.75" x14ac:dyDescent="0.25">
      <c r="A82" s="16">
        <v>27</v>
      </c>
      <c r="B82" s="17" t="s">
        <v>142</v>
      </c>
      <c r="C82" s="17" t="s">
        <v>143</v>
      </c>
      <c r="D82" s="40">
        <v>0</v>
      </c>
      <c r="E82" s="18">
        <v>1200</v>
      </c>
      <c r="F82" s="17" t="s">
        <v>127</v>
      </c>
      <c r="G82" s="41">
        <f t="shared" si="1"/>
        <v>0</v>
      </c>
      <c r="H82" s="19">
        <v>0.21</v>
      </c>
    </row>
    <row r="83" spans="1:8" x14ac:dyDescent="0.25">
      <c r="A83" s="16">
        <v>28</v>
      </c>
      <c r="B83" s="17" t="s">
        <v>144</v>
      </c>
      <c r="C83" s="17" t="s">
        <v>145</v>
      </c>
      <c r="D83" s="40">
        <v>0</v>
      </c>
      <c r="E83" s="18">
        <v>156</v>
      </c>
      <c r="F83" s="17" t="s">
        <v>127</v>
      </c>
      <c r="G83" s="41">
        <f t="shared" si="1"/>
        <v>0</v>
      </c>
      <c r="H83" s="19">
        <v>0.21</v>
      </c>
    </row>
    <row r="84" spans="1:8" x14ac:dyDescent="0.25">
      <c r="A84" s="16">
        <v>29</v>
      </c>
      <c r="B84" s="17" t="s">
        <v>144</v>
      </c>
      <c r="C84" s="17" t="s">
        <v>145</v>
      </c>
      <c r="D84" s="40">
        <v>0</v>
      </c>
      <c r="E84" s="18">
        <v>195</v>
      </c>
      <c r="F84" s="17" t="s">
        <v>127</v>
      </c>
      <c r="G84" s="41">
        <f t="shared" si="1"/>
        <v>0</v>
      </c>
      <c r="H84" s="19">
        <v>0.21</v>
      </c>
    </row>
    <row r="85" spans="1:8" ht="56.25" x14ac:dyDescent="0.25">
      <c r="A85" s="16" t="s">
        <v>146</v>
      </c>
      <c r="B85" s="17" t="s">
        <v>147</v>
      </c>
      <c r="C85" s="17" t="s">
        <v>148</v>
      </c>
      <c r="D85" s="40">
        <v>0</v>
      </c>
      <c r="E85" s="18">
        <v>61</v>
      </c>
      <c r="F85" s="17" t="s">
        <v>91</v>
      </c>
      <c r="G85" s="41">
        <f t="shared" si="1"/>
        <v>0</v>
      </c>
      <c r="H85" s="19">
        <v>0.21</v>
      </c>
    </row>
    <row r="86" spans="1:8" x14ac:dyDescent="0.25">
      <c r="A86" s="16" t="s">
        <v>149</v>
      </c>
      <c r="B86" s="17" t="s">
        <v>150</v>
      </c>
      <c r="C86" s="17" t="s">
        <v>151</v>
      </c>
      <c r="D86" s="40">
        <v>0</v>
      </c>
      <c r="E86" s="18">
        <v>13</v>
      </c>
      <c r="F86" s="17" t="s">
        <v>91</v>
      </c>
      <c r="G86" s="41">
        <f t="shared" si="1"/>
        <v>0</v>
      </c>
      <c r="H86" s="19">
        <v>0.21</v>
      </c>
    </row>
    <row r="87" spans="1:8" x14ac:dyDescent="0.25">
      <c r="A87" s="16" t="s">
        <v>152</v>
      </c>
      <c r="B87" s="17" t="s">
        <v>153</v>
      </c>
      <c r="C87" s="17" t="s">
        <v>154</v>
      </c>
      <c r="D87" s="40">
        <v>0</v>
      </c>
      <c r="E87" s="18">
        <v>13</v>
      </c>
      <c r="F87" s="17" t="s">
        <v>91</v>
      </c>
      <c r="G87" s="41">
        <f t="shared" si="1"/>
        <v>0</v>
      </c>
      <c r="H87" s="19">
        <v>0.21</v>
      </c>
    </row>
    <row r="88" spans="1:8" ht="33.75" x14ac:dyDescent="0.25">
      <c r="A88" s="16" t="s">
        <v>155</v>
      </c>
      <c r="B88" s="17" t="s">
        <v>156</v>
      </c>
      <c r="C88" s="17" t="s">
        <v>157</v>
      </c>
      <c r="D88" s="40">
        <v>0</v>
      </c>
      <c r="E88" s="18">
        <v>1</v>
      </c>
      <c r="F88" s="17" t="s">
        <v>91</v>
      </c>
      <c r="G88" s="41">
        <f t="shared" si="1"/>
        <v>0</v>
      </c>
      <c r="H88" s="19">
        <v>0.21</v>
      </c>
    </row>
    <row r="89" spans="1:8" ht="67.5" x14ac:dyDescent="0.25">
      <c r="A89" s="16" t="s">
        <v>158</v>
      </c>
      <c r="B89" s="17" t="s">
        <v>159</v>
      </c>
      <c r="C89" s="17" t="s">
        <v>160</v>
      </c>
      <c r="D89" s="40">
        <v>0</v>
      </c>
      <c r="E89" s="18">
        <v>24</v>
      </c>
      <c r="F89" s="17" t="s">
        <v>91</v>
      </c>
      <c r="G89" s="41">
        <f t="shared" si="1"/>
        <v>0</v>
      </c>
      <c r="H89" s="19">
        <v>0.21</v>
      </c>
    </row>
    <row r="90" spans="1:8" ht="45" x14ac:dyDescent="0.25">
      <c r="A90" s="16" t="s">
        <v>161</v>
      </c>
      <c r="B90" s="17" t="s">
        <v>159</v>
      </c>
      <c r="C90" s="17" t="s">
        <v>162</v>
      </c>
      <c r="D90" s="40">
        <v>0</v>
      </c>
      <c r="E90" s="18">
        <v>49</v>
      </c>
      <c r="F90" s="17" t="s">
        <v>91</v>
      </c>
      <c r="G90" s="41">
        <f t="shared" si="1"/>
        <v>0</v>
      </c>
      <c r="H90" s="19">
        <v>0.21</v>
      </c>
    </row>
    <row r="91" spans="1:8" ht="56.25" x14ac:dyDescent="0.25">
      <c r="A91" s="16" t="s">
        <v>163</v>
      </c>
      <c r="B91" s="17" t="s">
        <v>159</v>
      </c>
      <c r="C91" s="17" t="s">
        <v>164</v>
      </c>
      <c r="D91" s="40">
        <v>0</v>
      </c>
      <c r="E91" s="18">
        <v>56</v>
      </c>
      <c r="F91" s="17" t="s">
        <v>91</v>
      </c>
      <c r="G91" s="41">
        <f t="shared" si="1"/>
        <v>0</v>
      </c>
      <c r="H91" s="19">
        <v>0.21</v>
      </c>
    </row>
    <row r="92" spans="1:8" ht="90" x14ac:dyDescent="0.25">
      <c r="A92" s="16" t="s">
        <v>165</v>
      </c>
      <c r="B92" s="17" t="s">
        <v>159</v>
      </c>
      <c r="C92" s="17" t="s">
        <v>166</v>
      </c>
      <c r="D92" s="40">
        <v>0</v>
      </c>
      <c r="E92" s="18">
        <v>147</v>
      </c>
      <c r="F92" s="17" t="s">
        <v>91</v>
      </c>
      <c r="G92" s="41">
        <f t="shared" si="1"/>
        <v>0</v>
      </c>
      <c r="H92" s="19">
        <v>0.21</v>
      </c>
    </row>
    <row r="93" spans="1:8" ht="112.5" x14ac:dyDescent="0.25">
      <c r="A93" s="16" t="s">
        <v>167</v>
      </c>
      <c r="B93" s="17" t="s">
        <v>159</v>
      </c>
      <c r="C93" s="17" t="s">
        <v>168</v>
      </c>
      <c r="D93" s="40">
        <v>0</v>
      </c>
      <c r="E93" s="18">
        <v>50</v>
      </c>
      <c r="F93" s="17" t="s">
        <v>91</v>
      </c>
      <c r="G93" s="41">
        <f t="shared" si="1"/>
        <v>0</v>
      </c>
      <c r="H93" s="19">
        <v>0.21</v>
      </c>
    </row>
    <row r="94" spans="1:8" ht="112.5" x14ac:dyDescent="0.25">
      <c r="A94" s="16" t="s">
        <v>169</v>
      </c>
      <c r="B94" s="17" t="s">
        <v>159</v>
      </c>
      <c r="C94" s="17" t="s">
        <v>170</v>
      </c>
      <c r="D94" s="40">
        <v>0</v>
      </c>
      <c r="E94" s="18">
        <v>144</v>
      </c>
      <c r="F94" s="17" t="s">
        <v>91</v>
      </c>
      <c r="G94" s="41">
        <f t="shared" si="1"/>
        <v>0</v>
      </c>
      <c r="H94" s="19">
        <v>0.21</v>
      </c>
    </row>
    <row r="95" spans="1:8" x14ac:dyDescent="0.25">
      <c r="A95" s="16">
        <v>40</v>
      </c>
      <c r="B95" s="17" t="s">
        <v>171</v>
      </c>
      <c r="C95" s="17" t="s">
        <v>172</v>
      </c>
      <c r="D95" s="40">
        <v>0</v>
      </c>
      <c r="E95" s="18">
        <v>57</v>
      </c>
      <c r="F95" s="17" t="s">
        <v>91</v>
      </c>
      <c r="G95" s="41">
        <f t="shared" si="1"/>
        <v>0</v>
      </c>
      <c r="H95" s="19">
        <v>0.21</v>
      </c>
    </row>
    <row r="96" spans="1:8" ht="22.5" x14ac:dyDescent="0.25">
      <c r="A96" s="16">
        <v>41</v>
      </c>
      <c r="B96" s="17" t="s">
        <v>173</v>
      </c>
      <c r="C96" s="17" t="s">
        <v>174</v>
      </c>
      <c r="D96" s="40">
        <v>0</v>
      </c>
      <c r="E96" s="18">
        <v>250</v>
      </c>
      <c r="F96" s="17" t="s">
        <v>97</v>
      </c>
      <c r="G96" s="41">
        <f t="shared" si="1"/>
        <v>0</v>
      </c>
      <c r="H96" s="19">
        <v>0.21</v>
      </c>
    </row>
    <row r="97" spans="1:8" x14ac:dyDescent="0.25">
      <c r="A97" s="16">
        <v>42</v>
      </c>
      <c r="B97" s="17" t="s">
        <v>175</v>
      </c>
      <c r="C97" s="17" t="s">
        <v>176</v>
      </c>
      <c r="D97" s="40">
        <v>0</v>
      </c>
      <c r="E97" s="18">
        <v>20</v>
      </c>
      <c r="F97" s="17" t="s">
        <v>94</v>
      </c>
      <c r="G97" s="41">
        <f t="shared" si="1"/>
        <v>0</v>
      </c>
      <c r="H97" s="19">
        <v>0.21</v>
      </c>
    </row>
    <row r="98" spans="1:8" ht="22.5" x14ac:dyDescent="0.25">
      <c r="A98" s="16">
        <v>43</v>
      </c>
      <c r="B98" s="17" t="s">
        <v>177</v>
      </c>
      <c r="C98" s="17" t="s">
        <v>178</v>
      </c>
      <c r="D98" s="40">
        <v>0</v>
      </c>
      <c r="E98" s="18">
        <v>20</v>
      </c>
      <c r="F98" s="17" t="s">
        <v>94</v>
      </c>
      <c r="G98" s="41">
        <f t="shared" si="1"/>
        <v>0</v>
      </c>
      <c r="H98" s="19">
        <v>0.21</v>
      </c>
    </row>
    <row r="99" spans="1:8" ht="33.75" x14ac:dyDescent="0.25">
      <c r="A99" s="16">
        <v>44</v>
      </c>
      <c r="B99" s="17" t="s">
        <v>179</v>
      </c>
      <c r="C99" s="17" t="s">
        <v>180</v>
      </c>
      <c r="D99" s="40">
        <v>0</v>
      </c>
      <c r="E99" s="18">
        <v>183</v>
      </c>
      <c r="F99" s="17" t="s">
        <v>91</v>
      </c>
      <c r="G99" s="41">
        <f t="shared" si="1"/>
        <v>0</v>
      </c>
      <c r="H99" s="19">
        <v>0.21</v>
      </c>
    </row>
    <row r="100" spans="1:8" ht="33.75" x14ac:dyDescent="0.25">
      <c r="A100" s="16">
        <v>45</v>
      </c>
      <c r="B100" s="17" t="s">
        <v>258</v>
      </c>
      <c r="C100" s="17" t="s">
        <v>259</v>
      </c>
      <c r="D100" s="40">
        <v>0</v>
      </c>
      <c r="E100" s="18">
        <v>1</v>
      </c>
      <c r="F100" s="17" t="s">
        <v>94</v>
      </c>
      <c r="G100" s="41">
        <f t="shared" si="1"/>
        <v>0</v>
      </c>
      <c r="H100" s="19">
        <v>0.21</v>
      </c>
    </row>
    <row r="101" spans="1:8" ht="33.75" x14ac:dyDescent="0.25">
      <c r="A101" s="16">
        <v>46</v>
      </c>
      <c r="B101" s="17" t="s">
        <v>258</v>
      </c>
      <c r="C101" s="17" t="s">
        <v>254</v>
      </c>
      <c r="D101" s="40">
        <v>0</v>
      </c>
      <c r="E101" s="18">
        <v>1</v>
      </c>
      <c r="F101" s="17" t="s">
        <v>94</v>
      </c>
      <c r="G101" s="41">
        <f t="shared" si="1"/>
        <v>0</v>
      </c>
      <c r="H101" s="19">
        <v>0.21</v>
      </c>
    </row>
    <row r="102" spans="1:8" ht="33.75" x14ac:dyDescent="0.25">
      <c r="A102" s="16">
        <v>47</v>
      </c>
      <c r="B102" s="17" t="s">
        <v>258</v>
      </c>
      <c r="C102" s="17" t="s">
        <v>255</v>
      </c>
      <c r="D102" s="40">
        <v>0</v>
      </c>
      <c r="E102" s="18">
        <v>1</v>
      </c>
      <c r="F102" s="17" t="s">
        <v>94</v>
      </c>
      <c r="G102" s="41">
        <f t="shared" si="1"/>
        <v>0</v>
      </c>
      <c r="H102" s="19">
        <v>0.21</v>
      </c>
    </row>
    <row r="103" spans="1:8" ht="33.75" x14ac:dyDescent="0.25">
      <c r="A103" s="16">
        <v>48</v>
      </c>
      <c r="B103" s="17" t="s">
        <v>258</v>
      </c>
      <c r="C103" s="17" t="s">
        <v>257</v>
      </c>
      <c r="D103" s="40">
        <v>0</v>
      </c>
      <c r="E103" s="18">
        <v>1</v>
      </c>
      <c r="F103" s="17" t="s">
        <v>94</v>
      </c>
      <c r="G103" s="41">
        <f t="shared" si="1"/>
        <v>0</v>
      </c>
      <c r="H103" s="19">
        <v>0.21</v>
      </c>
    </row>
    <row r="104" spans="1:8" ht="22.5" x14ac:dyDescent="0.25">
      <c r="A104" s="16">
        <v>49</v>
      </c>
      <c r="B104" s="17" t="s">
        <v>181</v>
      </c>
      <c r="C104" s="17" t="s">
        <v>182</v>
      </c>
      <c r="D104" s="40">
        <v>0</v>
      </c>
      <c r="E104" s="18">
        <v>14</v>
      </c>
      <c r="F104" s="17" t="s">
        <v>19</v>
      </c>
      <c r="G104" s="41">
        <f t="shared" si="1"/>
        <v>0</v>
      </c>
      <c r="H104" s="19">
        <v>0.21</v>
      </c>
    </row>
    <row r="105" spans="1:8" x14ac:dyDescent="0.25">
      <c r="H105" s="2"/>
    </row>
    <row r="106" spans="1:8" ht="12" thickBot="1" x14ac:dyDescent="0.3">
      <c r="A106" s="20" t="s">
        <v>183</v>
      </c>
    </row>
    <row r="107" spans="1:8" ht="12.75" thickTop="1" x14ac:dyDescent="0.25">
      <c r="A107" s="21"/>
      <c r="B107" s="21"/>
      <c r="C107" s="21"/>
      <c r="D107" s="21"/>
      <c r="E107" s="21"/>
      <c r="F107" s="21"/>
      <c r="G107" s="42">
        <f>SUM(G56:G106)</f>
        <v>0</v>
      </c>
      <c r="H107" s="21"/>
    </row>
    <row r="109" spans="1:8" ht="12.75" x14ac:dyDescent="0.25">
      <c r="A109" s="23" t="s">
        <v>184</v>
      </c>
    </row>
    <row r="110" spans="1:8" ht="12" x14ac:dyDescent="0.25">
      <c r="A110" s="22" t="s">
        <v>249</v>
      </c>
      <c r="D110" s="40">
        <v>0</v>
      </c>
    </row>
    <row r="112" spans="1:8" ht="12.75" x14ac:dyDescent="0.25">
      <c r="A112" s="23" t="s">
        <v>185</v>
      </c>
    </row>
    <row r="113" spans="1:8" ht="12" x14ac:dyDescent="0.25">
      <c r="A113" s="22" t="s">
        <v>250</v>
      </c>
      <c r="D113" s="43">
        <f>D110+G107</f>
        <v>0</v>
      </c>
    </row>
    <row r="115" spans="1:8" ht="15.75" x14ac:dyDescent="0.25">
      <c r="A115" s="51" t="s">
        <v>186</v>
      </c>
      <c r="B115" s="51"/>
      <c r="C115" s="51"/>
      <c r="D115" s="51"/>
      <c r="E115" s="51"/>
      <c r="F115" s="51"/>
      <c r="G115" s="51"/>
      <c r="H115" s="51"/>
    </row>
    <row r="116" spans="1:8" x14ac:dyDescent="0.25">
      <c r="A116" s="14" t="s">
        <v>9</v>
      </c>
      <c r="B116" s="15" t="s">
        <v>10</v>
      </c>
      <c r="C116" s="15" t="s">
        <v>11</v>
      </c>
      <c r="D116" s="14" t="s">
        <v>12</v>
      </c>
      <c r="E116" s="14" t="s">
        <v>13</v>
      </c>
      <c r="F116" s="15" t="s">
        <v>14</v>
      </c>
      <c r="G116" s="14" t="s">
        <v>15</v>
      </c>
      <c r="H116" s="14" t="s">
        <v>16</v>
      </c>
    </row>
    <row r="117" spans="1:8" ht="33.75" x14ac:dyDescent="0.25">
      <c r="A117" s="16" t="s">
        <v>88</v>
      </c>
      <c r="B117" s="17" t="s">
        <v>187</v>
      </c>
      <c r="C117" s="17" t="s">
        <v>188</v>
      </c>
      <c r="D117" s="40">
        <v>0</v>
      </c>
      <c r="E117" s="18">
        <v>1</v>
      </c>
      <c r="F117" s="17" t="s">
        <v>19</v>
      </c>
      <c r="G117" s="41">
        <f t="shared" ref="G117:G121" si="2">D117*E117</f>
        <v>0</v>
      </c>
      <c r="H117" s="19">
        <v>0.21</v>
      </c>
    </row>
    <row r="118" spans="1:8" ht="33.75" x14ac:dyDescent="0.25">
      <c r="A118" s="16" t="s">
        <v>189</v>
      </c>
      <c r="B118" s="17" t="s">
        <v>187</v>
      </c>
      <c r="C118" s="17" t="s">
        <v>190</v>
      </c>
      <c r="D118" s="40">
        <v>0</v>
      </c>
      <c r="E118" s="18">
        <v>1</v>
      </c>
      <c r="F118" s="17" t="s">
        <v>19</v>
      </c>
      <c r="G118" s="41">
        <f t="shared" si="2"/>
        <v>0</v>
      </c>
      <c r="H118" s="19">
        <v>0.21</v>
      </c>
    </row>
    <row r="119" spans="1:8" ht="33.75" x14ac:dyDescent="0.25">
      <c r="A119" s="16" t="s">
        <v>191</v>
      </c>
      <c r="B119" s="17" t="s">
        <v>187</v>
      </c>
      <c r="C119" s="17" t="s">
        <v>192</v>
      </c>
      <c r="D119" s="40">
        <v>0</v>
      </c>
      <c r="E119" s="18">
        <v>1</v>
      </c>
      <c r="F119" s="17" t="s">
        <v>19</v>
      </c>
      <c r="G119" s="41">
        <f t="shared" ref="G119" si="3">D119*E119</f>
        <v>0</v>
      </c>
      <c r="H119" s="19">
        <v>0.21</v>
      </c>
    </row>
    <row r="120" spans="1:8" ht="45" x14ac:dyDescent="0.25">
      <c r="A120" s="16" t="s">
        <v>265</v>
      </c>
      <c r="B120" s="17" t="s">
        <v>187</v>
      </c>
      <c r="C120" s="17" t="s">
        <v>261</v>
      </c>
      <c r="D120" s="40">
        <v>0</v>
      </c>
      <c r="E120" s="18">
        <v>1</v>
      </c>
      <c r="F120" s="17" t="s">
        <v>19</v>
      </c>
      <c r="G120" s="41">
        <f t="shared" si="2"/>
        <v>0</v>
      </c>
      <c r="H120" s="19">
        <v>0.21</v>
      </c>
    </row>
    <row r="121" spans="1:8" ht="45" x14ac:dyDescent="0.25">
      <c r="A121" s="16" t="s">
        <v>263</v>
      </c>
      <c r="B121" s="17"/>
      <c r="C121" s="17" t="s">
        <v>264</v>
      </c>
      <c r="D121" s="40">
        <v>0</v>
      </c>
      <c r="E121" s="18">
        <v>78</v>
      </c>
      <c r="F121" s="17"/>
      <c r="G121" s="41">
        <f t="shared" si="2"/>
        <v>0</v>
      </c>
      <c r="H121" s="19">
        <v>0.21</v>
      </c>
    </row>
    <row r="122" spans="1:8" x14ac:dyDescent="0.25">
      <c r="H122" s="2"/>
    </row>
    <row r="123" spans="1:8" ht="12" thickBot="1" x14ac:dyDescent="0.3">
      <c r="A123" s="20" t="s">
        <v>193</v>
      </c>
    </row>
    <row r="124" spans="1:8" ht="12.75" thickTop="1" x14ac:dyDescent="0.25">
      <c r="A124" s="21"/>
      <c r="B124" s="21"/>
      <c r="C124" s="21"/>
      <c r="D124" s="21"/>
      <c r="E124" s="21"/>
      <c r="F124" s="21"/>
      <c r="G124" s="42">
        <f>SUM(G117:G123)</f>
        <v>0</v>
      </c>
      <c r="H124" s="21"/>
    </row>
    <row r="126" spans="1:8" ht="12.75" x14ac:dyDescent="0.25">
      <c r="A126" s="23" t="s">
        <v>194</v>
      </c>
    </row>
    <row r="127" spans="1:8" ht="12" x14ac:dyDescent="0.25">
      <c r="A127" s="22" t="s">
        <v>251</v>
      </c>
      <c r="D127" s="43">
        <f>G124</f>
        <v>0</v>
      </c>
    </row>
    <row r="129" spans="1:8" ht="15.75" x14ac:dyDescent="0.25">
      <c r="A129" s="51" t="s">
        <v>195</v>
      </c>
      <c r="B129" s="51"/>
      <c r="C129" s="51"/>
      <c r="D129" s="51"/>
      <c r="E129" s="51"/>
      <c r="F129" s="51"/>
      <c r="G129" s="51"/>
      <c r="H129" s="51"/>
    </row>
    <row r="130" spans="1:8" x14ac:dyDescent="0.25">
      <c r="A130" s="14" t="s">
        <v>9</v>
      </c>
      <c r="B130" s="15" t="s">
        <v>10</v>
      </c>
      <c r="C130" s="15" t="s">
        <v>11</v>
      </c>
      <c r="D130" s="14" t="s">
        <v>12</v>
      </c>
      <c r="E130" s="14" t="s">
        <v>13</v>
      </c>
      <c r="F130" s="15" t="s">
        <v>14</v>
      </c>
      <c r="G130" s="14" t="s">
        <v>15</v>
      </c>
      <c r="H130" s="14" t="s">
        <v>16</v>
      </c>
    </row>
    <row r="131" spans="1:8" x14ac:dyDescent="0.25">
      <c r="A131" s="16">
        <v>1</v>
      </c>
      <c r="B131" s="17" t="s">
        <v>196</v>
      </c>
      <c r="C131" s="17" t="s">
        <v>197</v>
      </c>
      <c r="D131" s="40">
        <v>0</v>
      </c>
      <c r="E131" s="18">
        <v>500</v>
      </c>
      <c r="F131" s="17" t="s">
        <v>198</v>
      </c>
      <c r="G131" s="41">
        <f t="shared" ref="G131:G146" si="4">D131*E131</f>
        <v>0</v>
      </c>
      <c r="H131" s="19">
        <v>0.21</v>
      </c>
    </row>
    <row r="132" spans="1:8" x14ac:dyDescent="0.25">
      <c r="A132" s="16">
        <v>2</v>
      </c>
      <c r="B132" s="17" t="s">
        <v>196</v>
      </c>
      <c r="C132" s="17" t="s">
        <v>199</v>
      </c>
      <c r="D132" s="40">
        <v>0</v>
      </c>
      <c r="E132" s="18">
        <v>100</v>
      </c>
      <c r="F132" s="17" t="s">
        <v>198</v>
      </c>
      <c r="G132" s="41">
        <f t="shared" si="4"/>
        <v>0</v>
      </c>
      <c r="H132" s="19">
        <v>0.21</v>
      </c>
    </row>
    <row r="133" spans="1:8" ht="22.5" x14ac:dyDescent="0.25">
      <c r="A133" s="16">
        <v>3</v>
      </c>
      <c r="B133" s="17" t="s">
        <v>196</v>
      </c>
      <c r="C133" s="17" t="s">
        <v>200</v>
      </c>
      <c r="D133" s="40">
        <v>0</v>
      </c>
      <c r="E133" s="18">
        <v>120</v>
      </c>
      <c r="F133" s="17" t="s">
        <v>198</v>
      </c>
      <c r="G133" s="41">
        <f t="shared" si="4"/>
        <v>0</v>
      </c>
      <c r="H133" s="19">
        <v>0.21</v>
      </c>
    </row>
    <row r="134" spans="1:8" x14ac:dyDescent="0.25">
      <c r="A134" s="16">
        <v>4</v>
      </c>
      <c r="B134" s="17" t="s">
        <v>196</v>
      </c>
      <c r="C134" s="17" t="s">
        <v>201</v>
      </c>
      <c r="D134" s="40">
        <v>0</v>
      </c>
      <c r="E134" s="18">
        <v>45</v>
      </c>
      <c r="F134" s="17" t="s">
        <v>198</v>
      </c>
      <c r="G134" s="41">
        <f t="shared" si="4"/>
        <v>0</v>
      </c>
      <c r="H134" s="19">
        <v>0.21</v>
      </c>
    </row>
    <row r="135" spans="1:8" ht="22.5" x14ac:dyDescent="0.25">
      <c r="A135" s="16">
        <v>5</v>
      </c>
      <c r="B135" s="17" t="s">
        <v>196</v>
      </c>
      <c r="C135" s="17" t="s">
        <v>202</v>
      </c>
      <c r="D135" s="40">
        <v>0</v>
      </c>
      <c r="E135" s="18">
        <v>200</v>
      </c>
      <c r="F135" s="17" t="s">
        <v>198</v>
      </c>
      <c r="G135" s="41">
        <f t="shared" si="4"/>
        <v>0</v>
      </c>
      <c r="H135" s="19">
        <v>0.21</v>
      </c>
    </row>
    <row r="136" spans="1:8" x14ac:dyDescent="0.25">
      <c r="A136" s="16">
        <v>6</v>
      </c>
      <c r="B136" s="17" t="s">
        <v>196</v>
      </c>
      <c r="C136" s="17" t="s">
        <v>203</v>
      </c>
      <c r="D136" s="40">
        <v>0</v>
      </c>
      <c r="E136" s="18">
        <v>120</v>
      </c>
      <c r="F136" s="17" t="s">
        <v>198</v>
      </c>
      <c r="G136" s="41">
        <f t="shared" si="4"/>
        <v>0</v>
      </c>
      <c r="H136" s="19">
        <v>0.21</v>
      </c>
    </row>
    <row r="137" spans="1:8" x14ac:dyDescent="0.25">
      <c r="A137" s="16">
        <v>7</v>
      </c>
      <c r="B137" s="17" t="s">
        <v>196</v>
      </c>
      <c r="C137" s="17" t="s">
        <v>204</v>
      </c>
      <c r="D137" s="40">
        <v>0</v>
      </c>
      <c r="E137" s="18">
        <v>100</v>
      </c>
      <c r="F137" s="17" t="s">
        <v>198</v>
      </c>
      <c r="G137" s="41">
        <f t="shared" si="4"/>
        <v>0</v>
      </c>
      <c r="H137" s="19">
        <v>0.21</v>
      </c>
    </row>
    <row r="138" spans="1:8" x14ac:dyDescent="0.25">
      <c r="A138" s="16">
        <v>8</v>
      </c>
      <c r="B138" s="17" t="s">
        <v>196</v>
      </c>
      <c r="C138" s="17" t="s">
        <v>205</v>
      </c>
      <c r="D138" s="40">
        <v>0</v>
      </c>
      <c r="E138" s="18">
        <v>400</v>
      </c>
      <c r="F138" s="17" t="s">
        <v>198</v>
      </c>
      <c r="G138" s="41">
        <f t="shared" si="4"/>
        <v>0</v>
      </c>
      <c r="H138" s="19">
        <v>0.21</v>
      </c>
    </row>
    <row r="139" spans="1:8" ht="22.5" x14ac:dyDescent="0.25">
      <c r="A139" s="16">
        <v>9</v>
      </c>
      <c r="B139" s="17" t="s">
        <v>196</v>
      </c>
      <c r="C139" s="17" t="s">
        <v>206</v>
      </c>
      <c r="D139" s="40">
        <v>0</v>
      </c>
      <c r="E139" s="18">
        <v>50</v>
      </c>
      <c r="F139" s="17" t="s">
        <v>198</v>
      </c>
      <c r="G139" s="41">
        <f t="shared" si="4"/>
        <v>0</v>
      </c>
      <c r="H139" s="19">
        <v>0.21</v>
      </c>
    </row>
    <row r="140" spans="1:8" ht="22.5" x14ac:dyDescent="0.25">
      <c r="A140" s="16">
        <v>10</v>
      </c>
      <c r="B140" s="17" t="s">
        <v>196</v>
      </c>
      <c r="C140" s="17" t="s">
        <v>207</v>
      </c>
      <c r="D140" s="40">
        <v>0</v>
      </c>
      <c r="E140" s="18">
        <v>70</v>
      </c>
      <c r="F140" s="17" t="s">
        <v>198</v>
      </c>
      <c r="G140" s="41">
        <f t="shared" si="4"/>
        <v>0</v>
      </c>
      <c r="H140" s="19">
        <v>0.21</v>
      </c>
    </row>
    <row r="141" spans="1:8" x14ac:dyDescent="0.25">
      <c r="A141" s="16">
        <v>11</v>
      </c>
      <c r="B141" s="17" t="s">
        <v>196</v>
      </c>
      <c r="C141" s="17" t="s">
        <v>208</v>
      </c>
      <c r="D141" s="40">
        <v>0</v>
      </c>
      <c r="E141" s="18">
        <v>150</v>
      </c>
      <c r="F141" s="17" t="s">
        <v>198</v>
      </c>
      <c r="G141" s="41">
        <f t="shared" si="4"/>
        <v>0</v>
      </c>
      <c r="H141" s="19">
        <v>0.21</v>
      </c>
    </row>
    <row r="142" spans="1:8" ht="22.5" x14ac:dyDescent="0.25">
      <c r="A142" s="16">
        <v>12</v>
      </c>
      <c r="B142" s="17" t="s">
        <v>196</v>
      </c>
      <c r="C142" s="17" t="s">
        <v>209</v>
      </c>
      <c r="D142" s="40">
        <v>0</v>
      </c>
      <c r="E142" s="18">
        <v>500</v>
      </c>
      <c r="F142" s="17" t="s">
        <v>198</v>
      </c>
      <c r="G142" s="41">
        <f t="shared" si="4"/>
        <v>0</v>
      </c>
      <c r="H142" s="19">
        <v>0.21</v>
      </c>
    </row>
    <row r="143" spans="1:8" ht="22.5" x14ac:dyDescent="0.25">
      <c r="A143" s="16">
        <v>13</v>
      </c>
      <c r="B143" s="17" t="s">
        <v>196</v>
      </c>
      <c r="C143" s="17" t="s">
        <v>210</v>
      </c>
      <c r="D143" s="40">
        <v>0</v>
      </c>
      <c r="E143" s="18">
        <v>160</v>
      </c>
      <c r="F143" s="17" t="s">
        <v>198</v>
      </c>
      <c r="G143" s="41">
        <f t="shared" si="4"/>
        <v>0</v>
      </c>
      <c r="H143" s="19">
        <v>0.21</v>
      </c>
    </row>
    <row r="144" spans="1:8" ht="25.5" customHeight="1" x14ac:dyDescent="0.25">
      <c r="A144" s="16">
        <v>14</v>
      </c>
      <c r="B144" s="17"/>
      <c r="C144" s="17" t="s">
        <v>260</v>
      </c>
      <c r="D144" s="40">
        <v>0</v>
      </c>
      <c r="E144" s="18">
        <v>24</v>
      </c>
      <c r="F144" s="17" t="s">
        <v>198</v>
      </c>
      <c r="G144" s="41">
        <f t="shared" si="4"/>
        <v>0</v>
      </c>
      <c r="H144" s="19">
        <v>0.21</v>
      </c>
    </row>
    <row r="145" spans="1:8" ht="33.75" x14ac:dyDescent="0.25">
      <c r="A145" s="16">
        <v>15</v>
      </c>
      <c r="B145" s="17" t="s">
        <v>196</v>
      </c>
      <c r="C145" s="17" t="s">
        <v>211</v>
      </c>
      <c r="D145" s="40">
        <v>0</v>
      </c>
      <c r="E145" s="18">
        <v>3</v>
      </c>
      <c r="F145" s="17" t="s">
        <v>198</v>
      </c>
      <c r="G145" s="41">
        <f t="shared" si="4"/>
        <v>0</v>
      </c>
      <c r="H145" s="19">
        <v>0.21</v>
      </c>
    </row>
    <row r="146" spans="1:8" ht="45" x14ac:dyDescent="0.25">
      <c r="A146" s="16">
        <v>16</v>
      </c>
      <c r="B146" s="17"/>
      <c r="C146" s="17" t="s">
        <v>262</v>
      </c>
      <c r="D146" s="40">
        <v>0</v>
      </c>
      <c r="E146" s="18">
        <v>78</v>
      </c>
      <c r="F146" s="17" t="s">
        <v>19</v>
      </c>
      <c r="G146" s="41">
        <f t="shared" si="4"/>
        <v>0</v>
      </c>
      <c r="H146" s="19">
        <v>0.21</v>
      </c>
    </row>
    <row r="147" spans="1:8" x14ac:dyDescent="0.25">
      <c r="H147" s="2"/>
    </row>
    <row r="148" spans="1:8" ht="12" thickBot="1" x14ac:dyDescent="0.3">
      <c r="A148" s="20" t="s">
        <v>212</v>
      </c>
    </row>
    <row r="149" spans="1:8" ht="12.75" thickTop="1" x14ac:dyDescent="0.25">
      <c r="A149" s="21"/>
      <c r="B149" s="21"/>
      <c r="C149" s="21"/>
      <c r="D149" s="21"/>
      <c r="E149" s="21"/>
      <c r="F149" s="21"/>
      <c r="G149" s="42">
        <f>SUM(G131:G148)</f>
        <v>0</v>
      </c>
      <c r="H149" s="21"/>
    </row>
    <row r="151" spans="1:8" ht="12.75" x14ac:dyDescent="0.25">
      <c r="A151" s="23" t="s">
        <v>213</v>
      </c>
    </row>
    <row r="152" spans="1:8" ht="12" x14ac:dyDescent="0.25">
      <c r="A152" s="22" t="s">
        <v>252</v>
      </c>
      <c r="E152" s="43">
        <f>G149</f>
        <v>0</v>
      </c>
    </row>
  </sheetData>
  <mergeCells count="5">
    <mergeCell ref="A1:H1"/>
    <mergeCell ref="A54:H54"/>
    <mergeCell ref="A115:H115"/>
    <mergeCell ref="A129:H129"/>
    <mergeCell ref="A4:H4"/>
  </mergeCells>
  <pageMargins left="0.7" right="0.7" top="0.78740157499999996" bottom="0.78740157499999996" header="0.3" footer="0.3"/>
  <pageSetup paperSize="9" orientation="portrait" horizontalDpi="0" verticalDpi="0" r:id="rId1"/>
  <headerFooter>
    <oddFooter>&amp;CStrana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C3D1D53B07C13408AC3893197D7D164" ma:contentTypeVersion="10" ma:contentTypeDescription="Vytvoří nový dokument" ma:contentTypeScope="" ma:versionID="a4b24c6c79c33a99725d6f6ccce465d3">
  <xsd:schema xmlns:xsd="http://www.w3.org/2001/XMLSchema" xmlns:xs="http://www.w3.org/2001/XMLSchema" xmlns:p="http://schemas.microsoft.com/office/2006/metadata/properties" xmlns:ns2="f3692054-6cdc-4d01-9cee-0382e92d20da" xmlns:ns3="4fed1f4e-0536-4fe7-99d6-5f0164a3aa08" targetNamespace="http://schemas.microsoft.com/office/2006/metadata/properties" ma:root="true" ma:fieldsID="a1322b4c13a4e4603e1667bb7c2e6a1e" ns2:_="" ns3:_="">
    <xsd:import namespace="f3692054-6cdc-4d01-9cee-0382e92d20da"/>
    <xsd:import namespace="4fed1f4e-0536-4fe7-99d6-5f0164a3aa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692054-6cdc-4d01-9cee-0382e92d20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5f349d7b-d361-40b5-82d2-96282eddda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ed1f4e-0536-4fe7-99d6-5f0164a3aa0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8654da4-67a5-4dc5-a8f7-83de219ee68d}" ma:internalName="TaxCatchAll" ma:showField="CatchAllData" ma:web="4fed1f4e-0536-4fe7-99d6-5f0164a3aa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ed1f4e-0536-4fe7-99d6-5f0164a3aa08" xsi:nil="true"/>
    <lcf76f155ced4ddcb4097134ff3c332f xmlns="f3692054-6cdc-4d01-9cee-0382e92d20d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CA328CD-CC0E-49E7-AA72-0D68861904F0}"/>
</file>

<file path=customXml/itemProps2.xml><?xml version="1.0" encoding="utf-8"?>
<ds:datastoreItem xmlns:ds="http://schemas.openxmlformats.org/officeDocument/2006/customXml" ds:itemID="{93F43C2E-FA4A-415F-A0C3-0DE0C16A8FF6}"/>
</file>

<file path=customXml/itemProps3.xml><?xml version="1.0" encoding="utf-8"?>
<ds:datastoreItem xmlns:ds="http://schemas.openxmlformats.org/officeDocument/2006/customXml" ds:itemID="{50463A52-7427-4815-917E-A10FC1E960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Rekapitulace</vt:lpstr>
      <vt:lpstr>Položky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420774829009</dc:creator>
  <cp:lastModifiedBy>Martin Dostál</cp:lastModifiedBy>
  <dcterms:created xsi:type="dcterms:W3CDTF">2023-11-28T16:42:11Z</dcterms:created>
  <dcterms:modified xsi:type="dcterms:W3CDTF">2026-02-03T13:35:11Z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0x0101002C3D1D53B07C13408AC3893197D7D164</vt:lpwstr>
  </property>
</Properties>
</file>